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AYRINTILI İSTATİSTİK" sheetId="1" r:id="rId1"/>
    <sheet name="ÖZET İSTATİSTİK" sheetId="2" r:id="rId2"/>
    <sheet name="LİSTE" sheetId="6" r:id="rId3"/>
  </sheets>
  <calcPr calcId="124519"/>
</workbook>
</file>

<file path=xl/calcChain.xml><?xml version="1.0" encoding="utf-8"?>
<calcChain xmlns="http://schemas.openxmlformats.org/spreadsheetml/2006/main">
  <c r="K5" i="2"/>
  <c r="K4"/>
  <c r="J5"/>
  <c r="J4"/>
  <c r="K3"/>
  <c r="J3"/>
  <c r="C3"/>
  <c r="D3"/>
  <c r="C5"/>
  <c r="D5"/>
  <c r="AC141" i="1"/>
  <c r="AA141"/>
  <c r="AC106"/>
  <c r="AA106"/>
  <c r="AC71"/>
  <c r="AA71"/>
  <c r="U37"/>
  <c r="AC37"/>
  <c r="AA37"/>
  <c r="AC5"/>
  <c r="AA5"/>
  <c r="U141"/>
  <c r="U106"/>
  <c r="U71"/>
  <c r="U5"/>
  <c r="W141"/>
  <c r="W106"/>
  <c r="W71"/>
  <c r="W37"/>
  <c r="W5"/>
  <c r="B5" i="2"/>
  <c r="I5" s="1"/>
  <c r="B4"/>
  <c r="I4" s="1"/>
  <c r="B3"/>
  <c r="I3" s="1"/>
  <c r="D4"/>
  <c r="C4"/>
  <c r="C132" i="6"/>
  <c r="E126"/>
  <c r="E127"/>
  <c r="E130"/>
  <c r="D117"/>
  <c r="D118"/>
  <c r="D119"/>
  <c r="D120"/>
  <c r="D121"/>
  <c r="D122"/>
  <c r="D123"/>
  <c r="D124"/>
  <c r="D125"/>
  <c r="D126"/>
  <c r="D127"/>
  <c r="D128"/>
  <c r="D129"/>
  <c r="D130"/>
  <c r="D132"/>
  <c r="D133"/>
  <c r="C117"/>
  <c r="C118"/>
  <c r="C119"/>
  <c r="C120"/>
  <c r="C121"/>
  <c r="C122"/>
  <c r="C123"/>
  <c r="C124"/>
  <c r="C125"/>
  <c r="C126"/>
  <c r="C127"/>
  <c r="C128"/>
  <c r="C129"/>
  <c r="C133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E3"/>
  <c r="E10"/>
  <c r="E14"/>
  <c r="E26"/>
  <c r="E30"/>
  <c r="E38"/>
  <c r="E39"/>
  <c r="E47"/>
  <c r="E55"/>
  <c r="E70"/>
  <c r="E74"/>
  <c r="E82"/>
  <c r="E83"/>
  <c r="T94" i="1"/>
  <c r="E89" i="6" s="1"/>
  <c r="E101"/>
  <c r="T111" i="1"/>
  <c r="E104" i="6" s="1"/>
  <c r="T113" i="1"/>
  <c r="E106" i="6" s="1"/>
  <c r="T114" i="1"/>
  <c r="E107" i="6" s="1"/>
  <c r="T117" i="1"/>
  <c r="E110" i="6" s="1"/>
  <c r="T118" i="1"/>
  <c r="E111" i="6" s="1"/>
  <c r="E115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2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"/>
  <c r="Z171" i="1"/>
  <c r="T171"/>
  <c r="Z170"/>
  <c r="T170"/>
  <c r="Z169"/>
  <c r="T169"/>
  <c r="Z168"/>
  <c r="T168"/>
  <c r="Z167"/>
  <c r="T167"/>
  <c r="Z166"/>
  <c r="T166"/>
  <c r="Z165"/>
  <c r="T165"/>
  <c r="Z164"/>
  <c r="T164"/>
  <c r="Z163"/>
  <c r="T163"/>
  <c r="Z162"/>
  <c r="T162"/>
  <c r="Z161"/>
  <c r="T161"/>
  <c r="Z160"/>
  <c r="T160"/>
  <c r="Z159"/>
  <c r="T159"/>
  <c r="Z158"/>
  <c r="T158"/>
  <c r="Z157"/>
  <c r="T157"/>
  <c r="Z156"/>
  <c r="T156"/>
  <c r="Z155"/>
  <c r="T155"/>
  <c r="Z154"/>
  <c r="T154"/>
  <c r="Z153"/>
  <c r="T153"/>
  <c r="Z152"/>
  <c r="T152"/>
  <c r="Z151"/>
  <c r="T151"/>
  <c r="Z150"/>
  <c r="T150"/>
  <c r="Z149"/>
  <c r="T149"/>
  <c r="Z148"/>
  <c r="T148"/>
  <c r="Z147"/>
  <c r="T147"/>
  <c r="Z146"/>
  <c r="T146"/>
  <c r="Z145"/>
  <c r="T145"/>
  <c r="Z144"/>
  <c r="T144"/>
  <c r="Z139"/>
  <c r="Z140"/>
  <c r="AA143" s="1"/>
  <c r="Z141"/>
  <c r="Z142"/>
  <c r="Z143"/>
  <c r="T139"/>
  <c r="T140"/>
  <c r="T141"/>
  <c r="T142"/>
  <c r="T143"/>
  <c r="Z98"/>
  <c r="Z76"/>
  <c r="Z71"/>
  <c r="Z95"/>
  <c r="Z80"/>
  <c r="Z73"/>
  <c r="Z72"/>
  <c r="Z89"/>
  <c r="Z97"/>
  <c r="Z79"/>
  <c r="Z74"/>
  <c r="Z69"/>
  <c r="Z90"/>
  <c r="Z83"/>
  <c r="Z77"/>
  <c r="Z88"/>
  <c r="Z78"/>
  <c r="Z81"/>
  <c r="Z87"/>
  <c r="Z94"/>
  <c r="Z93"/>
  <c r="Z85"/>
  <c r="Z96"/>
  <c r="Z92"/>
  <c r="Z91"/>
  <c r="Z86"/>
  <c r="Z75"/>
  <c r="Z70"/>
  <c r="Z99"/>
  <c r="Z100"/>
  <c r="Z101"/>
  <c r="Z64"/>
  <c r="Z65"/>
  <c r="Z66"/>
  <c r="Z109"/>
  <c r="Z110"/>
  <c r="Z113"/>
  <c r="Z112"/>
  <c r="Z115"/>
  <c r="Z116"/>
  <c r="Z107"/>
  <c r="Z108"/>
  <c r="Z7"/>
  <c r="Z12"/>
  <c r="Z29"/>
  <c r="Z30"/>
  <c r="Z21"/>
  <c r="Z18"/>
  <c r="Z26"/>
  <c r="Z22"/>
  <c r="Z19"/>
  <c r="Z32"/>
  <c r="Z9"/>
  <c r="Z31"/>
  <c r="Z27"/>
  <c r="Z6"/>
  <c r="Z11"/>
  <c r="Z13"/>
  <c r="Z15"/>
  <c r="Z14"/>
  <c r="Z104"/>
  <c r="Z105"/>
  <c r="Z106"/>
  <c r="Z134"/>
  <c r="Z135"/>
  <c r="Z136"/>
  <c r="T119"/>
  <c r="T120"/>
  <c r="E113" i="6" s="1"/>
  <c r="T121" i="1"/>
  <c r="E114" i="6" s="1"/>
  <c r="T122" i="1"/>
  <c r="T123"/>
  <c r="T124"/>
  <c r="E117" i="6" s="1"/>
  <c r="T125" i="1"/>
  <c r="E118" i="6" s="1"/>
  <c r="T126" i="1"/>
  <c r="E119" i="6" s="1"/>
  <c r="T127" i="1"/>
  <c r="E120" i="6" s="1"/>
  <c r="T128" i="1"/>
  <c r="E121" i="6" s="1"/>
  <c r="T129" i="1"/>
  <c r="E122" i="6" s="1"/>
  <c r="T130" i="1"/>
  <c r="E123" i="6" s="1"/>
  <c r="T131" i="1"/>
  <c r="E124" i="6" s="1"/>
  <c r="T132" i="1"/>
  <c r="E125" i="6" s="1"/>
  <c r="T133" i="1"/>
  <c r="T134"/>
  <c r="T135"/>
  <c r="E128" i="6" s="1"/>
  <c r="T136" i="1"/>
  <c r="E129" i="6" s="1"/>
  <c r="T83" i="1"/>
  <c r="E78" i="6" s="1"/>
  <c r="T84" i="1"/>
  <c r="E79" i="6" s="1"/>
  <c r="T85" i="1"/>
  <c r="E80" i="6" s="1"/>
  <c r="T86" i="1"/>
  <c r="E81" i="6" s="1"/>
  <c r="T87" i="1"/>
  <c r="T88"/>
  <c r="T89"/>
  <c r="E84" i="6" s="1"/>
  <c r="T90" i="1"/>
  <c r="E85" i="6" s="1"/>
  <c r="T91" i="1"/>
  <c r="E86" i="6" s="1"/>
  <c r="T92" i="1"/>
  <c r="E87" i="6" s="1"/>
  <c r="T93" i="1"/>
  <c r="E88" i="6" s="1"/>
  <c r="T95" i="1"/>
  <c r="E90" i="6" s="1"/>
  <c r="T96" i="1"/>
  <c r="E91" i="6" s="1"/>
  <c r="T97" i="1"/>
  <c r="E92" i="6" s="1"/>
  <c r="T98" i="1"/>
  <c r="E93" i="6" s="1"/>
  <c r="T99" i="1"/>
  <c r="E94" i="6" s="1"/>
  <c r="T100" i="1"/>
  <c r="E95" i="6" s="1"/>
  <c r="T101" i="1"/>
  <c r="E96" i="6" s="1"/>
  <c r="T64" i="1"/>
  <c r="E61" i="6" s="1"/>
  <c r="T65" i="1"/>
  <c r="E62" i="6" s="1"/>
  <c r="T66" i="1"/>
  <c r="E63" i="6" s="1"/>
  <c r="Z82" i="1"/>
  <c r="Z84"/>
  <c r="Z111"/>
  <c r="Z114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35"/>
  <c r="Z4"/>
  <c r="Z5"/>
  <c r="Z8"/>
  <c r="Z10"/>
  <c r="Z16"/>
  <c r="Z17"/>
  <c r="Z20"/>
  <c r="Z23"/>
  <c r="Z24"/>
  <c r="Z25"/>
  <c r="Z28"/>
  <c r="Z3"/>
  <c r="T36"/>
  <c r="E33" i="6" s="1"/>
  <c r="T37" i="1"/>
  <c r="E34" i="6" s="1"/>
  <c r="T38" i="1"/>
  <c r="E35" i="6" s="1"/>
  <c r="T39" i="1"/>
  <c r="E36" i="6" s="1"/>
  <c r="T40" i="1"/>
  <c r="E37" i="6" s="1"/>
  <c r="T41" i="1"/>
  <c r="T42"/>
  <c r="T43"/>
  <c r="E40" i="6" s="1"/>
  <c r="T44" i="1"/>
  <c r="E41" i="6" s="1"/>
  <c r="T35" i="1"/>
  <c r="E32" i="6" s="1"/>
  <c r="T6" i="1"/>
  <c r="E5" i="6" s="1"/>
  <c r="T7" i="1"/>
  <c r="E6" i="6" s="1"/>
  <c r="T8" i="1"/>
  <c r="T9"/>
  <c r="E8" i="6" s="1"/>
  <c r="T10" i="1"/>
  <c r="E9" i="6" s="1"/>
  <c r="T11" i="1"/>
  <c r="T12"/>
  <c r="E11" i="6" s="1"/>
  <c r="T13" i="1"/>
  <c r="E12" i="6" s="1"/>
  <c r="T14" i="1"/>
  <c r="E13" i="6" s="1"/>
  <c r="T15" i="1"/>
  <c r="T16"/>
  <c r="E15" i="6" s="1"/>
  <c r="T17" i="1"/>
  <c r="E16" i="6" s="1"/>
  <c r="T18" i="1"/>
  <c r="E17" i="6" s="1"/>
  <c r="T19" i="1"/>
  <c r="E18" i="6" s="1"/>
  <c r="T20" i="1"/>
  <c r="E19" i="6" s="1"/>
  <c r="T21" i="1"/>
  <c r="E20" i="6" s="1"/>
  <c r="T22" i="1"/>
  <c r="E21" i="6" s="1"/>
  <c r="T23" i="1"/>
  <c r="E22" i="6" s="1"/>
  <c r="T24" i="1"/>
  <c r="E23" i="6" s="1"/>
  <c r="T25" i="1"/>
  <c r="E24" i="6" s="1"/>
  <c r="T26" i="1"/>
  <c r="E25" i="6" s="1"/>
  <c r="T27" i="1"/>
  <c r="T28"/>
  <c r="E27" i="6" s="1"/>
  <c r="T29" i="1"/>
  <c r="E28" i="6" s="1"/>
  <c r="T30" i="1"/>
  <c r="E29" i="6" s="1"/>
  <c r="T31" i="1"/>
  <c r="T32"/>
  <c r="E31" i="6" s="1"/>
  <c r="T49" i="1"/>
  <c r="E46" i="6" s="1"/>
  <c r="T50" i="1"/>
  <c r="T51"/>
  <c r="E48" i="6" s="1"/>
  <c r="T52" i="1"/>
  <c r="E49" i="6" s="1"/>
  <c r="T53" i="1"/>
  <c r="E50" i="6" s="1"/>
  <c r="T54" i="1"/>
  <c r="E51" i="6" s="1"/>
  <c r="T55" i="1"/>
  <c r="E52" i="6" s="1"/>
  <c r="T56" i="1"/>
  <c r="E53" i="6" s="1"/>
  <c r="T57" i="1"/>
  <c r="E54" i="6" s="1"/>
  <c r="T58" i="1"/>
  <c r="T59"/>
  <c r="E56" i="6" s="1"/>
  <c r="T60" i="1"/>
  <c r="E57" i="6" s="1"/>
  <c r="T61" i="1"/>
  <c r="E58" i="6" s="1"/>
  <c r="T62" i="1"/>
  <c r="E59" i="6" s="1"/>
  <c r="T63" i="1"/>
  <c r="E60" i="6" s="1"/>
  <c r="T5" i="1"/>
  <c r="E4" i="6" s="1"/>
  <c r="T116" i="1"/>
  <c r="E109" i="6" s="1"/>
  <c r="T115" i="1"/>
  <c r="E108" i="6" s="1"/>
  <c r="T112" i="1"/>
  <c r="E105" i="6" s="1"/>
  <c r="T110" i="1"/>
  <c r="E103" i="6" s="1"/>
  <c r="T109" i="1"/>
  <c r="E102" i="6" s="1"/>
  <c r="T108" i="1"/>
  <c r="T107"/>
  <c r="E100" i="6" s="1"/>
  <c r="T106" i="1"/>
  <c r="E99" i="6" s="1"/>
  <c r="T105" i="1"/>
  <c r="E98" i="6" s="1"/>
  <c r="T104" i="1"/>
  <c r="E97" i="6" s="1"/>
  <c r="T82" i="1"/>
  <c r="T81"/>
  <c r="E76" i="6" s="1"/>
  <c r="T80" i="1"/>
  <c r="E75" i="6" s="1"/>
  <c r="T79" i="1"/>
  <c r="T78"/>
  <c r="E73" i="6" s="1"/>
  <c r="T77" i="1"/>
  <c r="E72" i="6" s="1"/>
  <c r="T76" i="1"/>
  <c r="E71" i="6" s="1"/>
  <c r="T75" i="1"/>
  <c r="T74"/>
  <c r="E69" i="6" s="1"/>
  <c r="T73" i="1"/>
  <c r="E68" i="6" s="1"/>
  <c r="T72" i="1"/>
  <c r="E67" i="6" s="1"/>
  <c r="T71" i="1"/>
  <c r="E66" i="6" s="1"/>
  <c r="T70" i="1"/>
  <c r="E65" i="6" s="1"/>
  <c r="T69" i="1"/>
  <c r="E64" i="6" s="1"/>
  <c r="T48" i="1"/>
  <c r="E45" i="6" s="1"/>
  <c r="T47" i="1"/>
  <c r="E44" i="6" s="1"/>
  <c r="T46" i="1"/>
  <c r="E43" i="6" s="1"/>
  <c r="T45" i="1"/>
  <c r="E42" i="6" s="1"/>
  <c r="L4" i="2" l="1"/>
  <c r="E3"/>
  <c r="AA39" i="1"/>
  <c r="U143"/>
  <c r="L5" i="2"/>
  <c r="L3"/>
  <c r="U7" i="1"/>
  <c r="E7" i="6"/>
  <c r="E132"/>
  <c r="E5" i="2"/>
  <c r="E77" i="6"/>
  <c r="U39" i="1"/>
  <c r="AG1"/>
  <c r="G3" i="6"/>
  <c r="H3"/>
  <c r="J6" i="2"/>
  <c r="E4"/>
  <c r="I6"/>
  <c r="K6"/>
  <c r="C6"/>
  <c r="B6"/>
  <c r="E116" i="6"/>
  <c r="AG2" i="1"/>
  <c r="AG3" s="1"/>
  <c r="U108"/>
  <c r="U73"/>
  <c r="AG6"/>
  <c r="AA7"/>
  <c r="AA108"/>
  <c r="AA73"/>
  <c r="AG7"/>
  <c r="D6" i="2"/>
  <c r="E112" i="6"/>
  <c r="L6" i="2" l="1"/>
  <c r="I3" i="6"/>
  <c r="E6" i="2"/>
  <c r="AG8" i="1"/>
</calcChain>
</file>

<file path=xl/sharedStrings.xml><?xml version="1.0" encoding="utf-8"?>
<sst xmlns="http://schemas.openxmlformats.org/spreadsheetml/2006/main" count="1458" uniqueCount="434">
  <si>
    <t>KURSUN ADI</t>
  </si>
  <si>
    <t>KURSU VEREN</t>
  </si>
  <si>
    <t>KURSUN YERİ</t>
  </si>
  <si>
    <t>BAŞLAMA TARİHİ</t>
  </si>
  <si>
    <t>BİTİŞ TARİHİ</t>
  </si>
  <si>
    <t>KURS GÜNLERİ</t>
  </si>
  <si>
    <t>KURS SAATLERİ</t>
  </si>
  <si>
    <t>TOPLAM SAAT</t>
  </si>
  <si>
    <t>KATILAN SAYISI</t>
  </si>
  <si>
    <t>KADIN</t>
  </si>
  <si>
    <t>ERKEK</t>
  </si>
  <si>
    <t>S. NO</t>
  </si>
  <si>
    <t>P</t>
  </si>
  <si>
    <t>S</t>
  </si>
  <si>
    <t>Ç</t>
  </si>
  <si>
    <t>C</t>
  </si>
  <si>
    <t>SULUBOYA RESİM</t>
  </si>
  <si>
    <t>BAĞLAMA EĞİTİMİ</t>
  </si>
  <si>
    <t>ARAPÇA SEVİYE A1</t>
  </si>
  <si>
    <t>DEYİŞ BUDAK</t>
  </si>
  <si>
    <t>ÖZKAN NEGİZ</t>
  </si>
  <si>
    <t>NİLAY ÇELİK</t>
  </si>
  <si>
    <t>İMKB YBO</t>
  </si>
  <si>
    <t>MERKEZ BİNA</t>
  </si>
  <si>
    <t>TOPLAM</t>
  </si>
  <si>
    <t>H.İÇİ</t>
  </si>
  <si>
    <t>H.SONU</t>
  </si>
  <si>
    <t>14.30-18.30</t>
  </si>
  <si>
    <t>FATİH ORTA OKULU</t>
  </si>
  <si>
    <t>GÜLLÜ ATAR</t>
  </si>
  <si>
    <t>YASEMİN GÖRGÜLÜ</t>
  </si>
  <si>
    <t>HAZIR GEREÇLERLE YAP. NAKIŞLAR</t>
  </si>
  <si>
    <t>BİLGİSAYAR KULLANIMI</t>
  </si>
  <si>
    <t>Kursban kesimi</t>
  </si>
  <si>
    <t>Süleyman SARI</t>
  </si>
  <si>
    <t>İHL</t>
  </si>
  <si>
    <t>10/09/2014</t>
  </si>
  <si>
    <t>29/09/2014</t>
  </si>
  <si>
    <t>X</t>
  </si>
  <si>
    <t>FASULYE YETİŞTİRCİLİĞİ</t>
  </si>
  <si>
    <t>HASAN BASRİ MARANGOZ</t>
  </si>
  <si>
    <t>18/11/2014</t>
  </si>
  <si>
    <t>CEYHANLI İLKOKULU MÜDÜRLÜĞÜ</t>
  </si>
  <si>
    <t>18:00-21:45</t>
  </si>
  <si>
    <t>TUĞBA DURSUN</t>
  </si>
  <si>
    <t>ÇAYIRALAN YAZI KIYISI ORTAOKULU</t>
  </si>
  <si>
    <t>22/09/2014</t>
  </si>
  <si>
    <t>23/09/2014</t>
  </si>
  <si>
    <t>19/11/2014</t>
  </si>
  <si>
    <t>17:00-20:55</t>
  </si>
  <si>
    <t>KADIN ÜST GİYSİLERİ DİKİMİ</t>
  </si>
  <si>
    <t>CENNET İREM AKDENİZ HORZUM</t>
  </si>
  <si>
    <t>DAMYERİ ORTAOKULU MÜD</t>
  </si>
  <si>
    <t>07/04/2015</t>
  </si>
  <si>
    <t>08:30-14:00</t>
  </si>
  <si>
    <t>YATAK ODASI TEKSTİLİ HAZIRLAMA</t>
  </si>
  <si>
    <t>09/03/2015</t>
  </si>
  <si>
    <t>09:00-15:00</t>
  </si>
  <si>
    <t>EVDE ÇOCUK BAKIMI</t>
  </si>
  <si>
    <t>CANSU SARI TORAN</t>
  </si>
  <si>
    <t>14/01/2015</t>
  </si>
  <si>
    <t>NURGÜL ÇÖMERT</t>
  </si>
  <si>
    <t>AKKUŞ YBO</t>
  </si>
  <si>
    <t>08/10/2014</t>
  </si>
  <si>
    <t>05/05/2015</t>
  </si>
  <si>
    <t>14:10-16:30</t>
  </si>
  <si>
    <t>02/01/2015</t>
  </si>
  <si>
    <t>16:00-17:30</t>
  </si>
  <si>
    <t>HENTBOL</t>
  </si>
  <si>
    <t>09/10/2014</t>
  </si>
  <si>
    <t>20/06/2015</t>
  </si>
  <si>
    <t>15:50-19:00</t>
  </si>
  <si>
    <t>İHL-KAPALI SPOR SALONU</t>
  </si>
  <si>
    <t>13/10/2014</t>
  </si>
  <si>
    <t>27/01/2015</t>
  </si>
  <si>
    <t>08:50-15:50</t>
  </si>
  <si>
    <t>TEZHİP</t>
  </si>
  <si>
    <t>MELİHA ALBAYRAK</t>
  </si>
  <si>
    <t>15/10/2014</t>
  </si>
  <si>
    <t>30/03/2015</t>
  </si>
  <si>
    <t>15:00-19:40</t>
  </si>
  <si>
    <t>DAVUL DERİSİ ÇİÇEK YAPMA</t>
  </si>
  <si>
    <t>ÖZEL EĞİTİM MERKEZİ</t>
  </si>
  <si>
    <t>21/10/2014</t>
  </si>
  <si>
    <t>09:00-13:45</t>
  </si>
  <si>
    <t>DAVUL DERİSİNAZARLIK YAPMA</t>
  </si>
  <si>
    <t>19/10/2014</t>
  </si>
  <si>
    <t>22/03/2015</t>
  </si>
  <si>
    <t>10:00-14:30</t>
  </si>
  <si>
    <t>GÜREŞ YILDIZLAR</t>
  </si>
  <si>
    <t>SAMET ŞAHİN</t>
  </si>
  <si>
    <t>16/05/2015</t>
  </si>
  <si>
    <t>GÜREŞ MİNİKLER</t>
  </si>
  <si>
    <t>16/10/2014</t>
  </si>
  <si>
    <t>18/05/2015</t>
  </si>
  <si>
    <t>15:10-18:15</t>
  </si>
  <si>
    <t>18:50-22:00</t>
  </si>
  <si>
    <t>BURÇİN YOLAÇAN</t>
  </si>
  <si>
    <t>17:00-20:10</t>
  </si>
  <si>
    <t>İNGİLİZCE SEVİYE A2</t>
  </si>
  <si>
    <t>İRFAN DEMİRAL</t>
  </si>
  <si>
    <t>ANADOLU LİSESİ</t>
  </si>
  <si>
    <t>20/10/2014</t>
  </si>
  <si>
    <t>15:40-18:05</t>
  </si>
  <si>
    <t>KUR'AN-I KERİM (ELİFBA) OKUMA</t>
  </si>
  <si>
    <t>SERVET BATIR</t>
  </si>
  <si>
    <t>ÖZEL ÖĞRENCİ YURDU</t>
  </si>
  <si>
    <t>13/11/2014</t>
  </si>
  <si>
    <t>17:00-20:30</t>
  </si>
  <si>
    <t>MÜBERRA KOÇAK</t>
  </si>
  <si>
    <t>18/10/2014</t>
  </si>
  <si>
    <t>30/05/2015</t>
  </si>
  <si>
    <t>09:00-16:10</t>
  </si>
  <si>
    <t>14/04/2015</t>
  </si>
  <si>
    <t>15:40-19:40</t>
  </si>
  <si>
    <t>SÜMEYYE ÖZKAN</t>
  </si>
  <si>
    <t>25/12/2014</t>
  </si>
  <si>
    <t>20:00-21:30</t>
  </si>
  <si>
    <t>VOLEYBOL</t>
  </si>
  <si>
    <t>MURAT KÖPRÜLÜ</t>
  </si>
  <si>
    <t>GENÇLİK SPOR MÜD</t>
  </si>
  <si>
    <t>25/06/2015</t>
  </si>
  <si>
    <t>18:00-21:05</t>
  </si>
  <si>
    <t>O.Ö.K. ÖĞRENCİLERİNE YÖNELİK DES.KURS</t>
  </si>
  <si>
    <t>ALİ KEMENT</t>
  </si>
  <si>
    <t>27/10/2014</t>
  </si>
  <si>
    <t>26/12/2014</t>
  </si>
  <si>
    <t>SALMAN ÖZEL Ö.YURDU</t>
  </si>
  <si>
    <t>16:00-18:25</t>
  </si>
  <si>
    <t>OKUMA YAZMA II.KADEME</t>
  </si>
  <si>
    <t>ŞENOL SEVİNDİK</t>
  </si>
  <si>
    <t>CUMHURİYET İ.O</t>
  </si>
  <si>
    <t>18/03/2015</t>
  </si>
  <si>
    <t>15:00-16:30</t>
  </si>
  <si>
    <t>İNGİLİZCE SEVİYE A1</t>
  </si>
  <si>
    <t>ERDEM BULUT</t>
  </si>
  <si>
    <t>SAMAN Ç.P.L</t>
  </si>
  <si>
    <t>01/06/2015</t>
  </si>
  <si>
    <t>14:35-15:20</t>
  </si>
  <si>
    <t>OKUMA YAZMA I.KADEME</t>
  </si>
  <si>
    <t>BANU AYHAN</t>
  </si>
  <si>
    <t>22/01/2015</t>
  </si>
  <si>
    <t>ÖMER KARAGÖZ</t>
  </si>
  <si>
    <t>30/10/2014</t>
  </si>
  <si>
    <t>23/01/2015</t>
  </si>
  <si>
    <t>14:30-16:00</t>
  </si>
  <si>
    <t>EROL BAYRAK</t>
  </si>
  <si>
    <t>ÇAYIRALAN YAZI KIYISIİLKOKULU</t>
  </si>
  <si>
    <t>NURETTİN SAKA</t>
  </si>
  <si>
    <t>03/11/2014</t>
  </si>
  <si>
    <t>06/05/2015</t>
  </si>
  <si>
    <t>15:10:-16:45</t>
  </si>
  <si>
    <t>ALMANCA SEVİYE A1</t>
  </si>
  <si>
    <t>NURGÜL KAYA</t>
  </si>
  <si>
    <t>11/11/2014</t>
  </si>
  <si>
    <t>15/04/2015</t>
  </si>
  <si>
    <t>15:40-17:10</t>
  </si>
  <si>
    <t>HIZLI KLAVYE KULLANIMI  (F )</t>
  </si>
  <si>
    <t>ERKAN BİLGİLİ</t>
  </si>
  <si>
    <t>HALK EĞİTİM MERKEZİ</t>
  </si>
  <si>
    <t>08/11/2014</t>
  </si>
  <si>
    <t>07/02/2015</t>
  </si>
  <si>
    <t>GÜZEL SANATLARA HAZIRLIK MÜZİK</t>
  </si>
  <si>
    <t>GÖKÇEN KÖPRÜLÜ</t>
  </si>
  <si>
    <t>10/11/2014</t>
  </si>
  <si>
    <t>11/06/2015</t>
  </si>
  <si>
    <t>16:15-17:55</t>
  </si>
  <si>
    <t>10:00-11:40</t>
  </si>
  <si>
    <t>SALMAN ÇPL</t>
  </si>
  <si>
    <t>08/01/2015</t>
  </si>
  <si>
    <t>15:30-20:10</t>
  </si>
  <si>
    <t>02/03/2015</t>
  </si>
  <si>
    <t>18:00-21:10</t>
  </si>
  <si>
    <t>SIDIKA ÇETİN</t>
  </si>
  <si>
    <t>MESLEK YÜKSEK OKULU</t>
  </si>
  <si>
    <t>26/05/2015</t>
  </si>
  <si>
    <t>TÜRK HALK OYUNLARI</t>
  </si>
  <si>
    <t>ELİF PEHLİVAN</t>
  </si>
  <si>
    <t>DAMYERİ İLKOKULU</t>
  </si>
  <si>
    <t>SONGÜL ORHAN</t>
  </si>
  <si>
    <t>12/11/2014</t>
  </si>
  <si>
    <t>16/01/2015</t>
  </si>
  <si>
    <t>15:45-17:15</t>
  </si>
  <si>
    <t>YGS / LYS HAZIRLIK</t>
  </si>
  <si>
    <t>SERKAN ORHAN</t>
  </si>
  <si>
    <t>05/112014</t>
  </si>
  <si>
    <t>12/06/2015</t>
  </si>
  <si>
    <t>17:00-21:00</t>
  </si>
  <si>
    <t>HÜSEYİN ÖZGEN</t>
  </si>
  <si>
    <t>17/11/2014</t>
  </si>
  <si>
    <t>12/12/2014</t>
  </si>
  <si>
    <t>17:00-18:30</t>
  </si>
  <si>
    <t>KUR'AN-I KERİM (TECVİDLİ) OKUMA</t>
  </si>
  <si>
    <t>AKKUŞ ÖZEL ÖĞRENCİ YURDU</t>
  </si>
  <si>
    <t>09/12/2014</t>
  </si>
  <si>
    <t>OSMANLICA</t>
  </si>
  <si>
    <t>HULUSİ GÜMÜŞ</t>
  </si>
  <si>
    <t>AKKUŞ İHL</t>
  </si>
  <si>
    <t>24/11/2014</t>
  </si>
  <si>
    <t>24/04/2015</t>
  </si>
  <si>
    <t>17:10-19:35</t>
  </si>
  <si>
    <t>DRAMA</t>
  </si>
  <si>
    <t>ERGÜN MUTLU</t>
  </si>
  <si>
    <t>SALMAN ORTAOKUL</t>
  </si>
  <si>
    <t>25/11/2014</t>
  </si>
  <si>
    <t>04/05/2015</t>
  </si>
  <si>
    <t>15:30-18:40</t>
  </si>
  <si>
    <t>MERVE YALÇINKAYA</t>
  </si>
  <si>
    <t>KURTBOĞAZ ASAKBOYU</t>
  </si>
  <si>
    <t>01/12/2014</t>
  </si>
  <si>
    <t>10/03/2015</t>
  </si>
  <si>
    <t>15:00-16.30</t>
  </si>
  <si>
    <t>ERKAN GÖNÜL</t>
  </si>
  <si>
    <t>08/12/2014</t>
  </si>
  <si>
    <t>09/06/2015</t>
  </si>
  <si>
    <t>15:10-16:40 15:05-18:10</t>
  </si>
  <si>
    <t>CENAZE HİZMETLERİ</t>
  </si>
  <si>
    <t>YASEMİN KARACA</t>
  </si>
  <si>
    <t>MÜFTÜLÜK KURAN KURSU</t>
  </si>
  <si>
    <t>04/12/2014</t>
  </si>
  <si>
    <t>13:00-15:20</t>
  </si>
  <si>
    <t>MUHAMMET ALİ ÜNAL</t>
  </si>
  <si>
    <t>MÜFTÜLÜK KÜTÜPHANESİ</t>
  </si>
  <si>
    <t>10/12/2014</t>
  </si>
  <si>
    <t>31/12/2014</t>
  </si>
  <si>
    <t>ÖZEL ERKEK ÖĞRENCİ YURDU</t>
  </si>
  <si>
    <t>11/12/2014</t>
  </si>
  <si>
    <t>16/02/2015</t>
  </si>
  <si>
    <t>KPSS KURSU</t>
  </si>
  <si>
    <t>SERKAN ORHAN AHMET SUCU       HULUSİ GÜMÜŞ       ESRA ÇELİK</t>
  </si>
  <si>
    <t>29/05/2015</t>
  </si>
  <si>
    <t>KALORİFER ATEŞLEYİCİLİĞİ</t>
  </si>
  <si>
    <t>KUZEY KURNAZ</t>
  </si>
  <si>
    <t>22/12/2014</t>
  </si>
  <si>
    <t>03/01/2015</t>
  </si>
  <si>
    <t>17:00-19:25</t>
  </si>
  <si>
    <t>17:15-21:55</t>
  </si>
  <si>
    <t>SALMAN ÖZEL ERKEK ÖĞRENCİ YURDU</t>
  </si>
  <si>
    <t>09/01/2015</t>
  </si>
  <si>
    <t>16:30-19:45</t>
  </si>
  <si>
    <t>AKPINAR KURAN KURSU</t>
  </si>
  <si>
    <t>23/12/2014</t>
  </si>
  <si>
    <t>20/01/2015</t>
  </si>
  <si>
    <t>KUR'AN-I KERİM TECVİDLİ OKUMA</t>
  </si>
  <si>
    <t>KUR'AN-I KERİM ELİFBA OKUMA</t>
  </si>
  <si>
    <t>ASIM BEKTAŞ</t>
  </si>
  <si>
    <t>RAMAZAN ŞAHİN</t>
  </si>
  <si>
    <t>06/01/2015</t>
  </si>
  <si>
    <t>06/04/2015</t>
  </si>
  <si>
    <t>HÜSEYİN SAÇAKLI</t>
  </si>
  <si>
    <t>ÇAMLICA İLKOKULU</t>
  </si>
  <si>
    <t>29/12/2014</t>
  </si>
  <si>
    <t>25/05/2015</t>
  </si>
  <si>
    <t>14:40-16:10</t>
  </si>
  <si>
    <t>17/01/2015</t>
  </si>
  <si>
    <t>20:30-22:00</t>
  </si>
  <si>
    <t>29/01/2015</t>
  </si>
  <si>
    <t>ZEKA OYUNLARI</t>
  </si>
  <si>
    <t>12/01/2015</t>
  </si>
  <si>
    <t>20/03/2015</t>
  </si>
  <si>
    <t>BELGE ALAN SAYISI</t>
  </si>
  <si>
    <t>1.Sayfa Verileri</t>
  </si>
  <si>
    <t>2.Sayfa Verileri</t>
  </si>
  <si>
    <t>3.Sayfa Verileri</t>
  </si>
  <si>
    <t>ÇAYIRALAN YAZIKIYISI İLKOKULU</t>
  </si>
  <si>
    <t>24/06/2015</t>
  </si>
  <si>
    <t>İSMAİL MAKAS</t>
  </si>
  <si>
    <t>16/02/2016</t>
  </si>
  <si>
    <t>24/06/2016</t>
  </si>
  <si>
    <t>14:40-16:11</t>
  </si>
  <si>
    <t>09/02/2015</t>
  </si>
  <si>
    <t>22/05/2015</t>
  </si>
  <si>
    <t>SERVİS</t>
  </si>
  <si>
    <t>SERDAR YÜCETİN</t>
  </si>
  <si>
    <t>POLİS LOKALİ</t>
  </si>
  <si>
    <t>09/02/2016</t>
  </si>
  <si>
    <t>08:45-16:05</t>
  </si>
  <si>
    <t>09/02/2017</t>
  </si>
  <si>
    <t>18/02/2015</t>
  </si>
  <si>
    <t>15:45-22:00</t>
  </si>
  <si>
    <t>16:30-22:00</t>
  </si>
  <si>
    <t>AİLE EĞİTİMİ(12-18 YAŞ)</t>
  </si>
  <si>
    <t>11/02/2015</t>
  </si>
  <si>
    <t>26/02/2015</t>
  </si>
  <si>
    <t>09:30-15:25</t>
  </si>
  <si>
    <t>ÖZGE YAĞMUR</t>
  </si>
  <si>
    <t>GÜRGENLİ YATAK İLKOKULU</t>
  </si>
  <si>
    <t>ARAPÇA SEVİYE A2</t>
  </si>
  <si>
    <t>İMAM HATİP LİSESİ</t>
  </si>
  <si>
    <t>15:50-17:20</t>
  </si>
  <si>
    <t>1.Sayfa Belge Alan Verileri</t>
  </si>
  <si>
    <t>4.Sayfa Belge Alan Verileri</t>
  </si>
  <si>
    <t>3.Sayfa Belge Alan Verileri</t>
  </si>
  <si>
    <t>2.Sayfa Belge Alan Verileri</t>
  </si>
  <si>
    <t>OKUMA YAZMA KURSLARI</t>
  </si>
  <si>
    <t>KURS ADI</t>
  </si>
  <si>
    <t>GENEL KURSLAR</t>
  </si>
  <si>
    <t>MESLEKİ VE TEKNİK KURSLAR</t>
  </si>
  <si>
    <t>AÇILAN KURS SAYISI</t>
  </si>
  <si>
    <t>BAYAN KURSİYER</t>
  </si>
  <si>
    <t>ERKEK KURSİYER</t>
  </si>
  <si>
    <t>KURS TÜRÜ</t>
  </si>
  <si>
    <t>O</t>
  </si>
  <si>
    <t>G</t>
  </si>
  <si>
    <t>M</t>
  </si>
  <si>
    <t>KURS TİPİ</t>
  </si>
  <si>
    <t>KURANI KERİM ELİF BA OKUMA</t>
  </si>
  <si>
    <t>ERSİN İNCE</t>
  </si>
  <si>
    <t>ÇAYIRALAN YAZIKIYISI ORTAOKULU</t>
  </si>
  <si>
    <t>UĞUR GÜLLÜ</t>
  </si>
  <si>
    <t>MEHMET HOŞ</t>
  </si>
  <si>
    <t>KURANI KERİM TECVİTLİ OKUMA</t>
  </si>
  <si>
    <t>BADMİNTON</t>
  </si>
  <si>
    <t>HÜSEYİN ORUÇ</t>
  </si>
  <si>
    <t>SEFERLİ ORTAOKULU</t>
  </si>
  <si>
    <t>NAZAN DEMİR</t>
  </si>
  <si>
    <t>ELMALIK İLKOKULU</t>
  </si>
  <si>
    <t>İŞLETMELRDE HİJYEN</t>
  </si>
  <si>
    <t>MEHMET BİLEN</t>
  </si>
  <si>
    <t>AKKUŞ ANADOLU LİSESİ</t>
  </si>
  <si>
    <t>SES EĞİTİMİ</t>
  </si>
  <si>
    <t>ABDÜLHAMİT CAMİİ</t>
  </si>
  <si>
    <t>ENGİN GEZER</t>
  </si>
  <si>
    <t>4-6 YAŞ ÇOCUK EĞT.VE ETK.</t>
  </si>
  <si>
    <t>MUHAMMED IŞIK</t>
  </si>
  <si>
    <t>TUZAK İLKOKULU</t>
  </si>
  <si>
    <t>PUL BONCUK DİKİŞLERİ</t>
  </si>
  <si>
    <t>ARI YETİŞTİRCİLİĞİ</t>
  </si>
  <si>
    <t>ŞAKİR ÖNDER TÜRLEK</t>
  </si>
  <si>
    <t>ZİRAAT ODASI SOS.TE.</t>
  </si>
  <si>
    <t>15:30-19:25</t>
  </si>
  <si>
    <t>17:00-19:45</t>
  </si>
  <si>
    <t>10:00-15:30</t>
  </si>
  <si>
    <t>18:30-20:15</t>
  </si>
  <si>
    <t>11:30-15:15</t>
  </si>
  <si>
    <t>12:00-16:00</t>
  </si>
  <si>
    <t>09:30-15:50</t>
  </si>
  <si>
    <t>TALA SAYDAM</t>
  </si>
  <si>
    <t>9:00-15:00</t>
  </si>
  <si>
    <t>GÜL AKBABA</t>
  </si>
  <si>
    <t>GÖVELUŞAĞI İLKOKULU</t>
  </si>
  <si>
    <t>SATRANÇ</t>
  </si>
  <si>
    <t>ENGİN YILMAZ</t>
  </si>
  <si>
    <t>PİYANO</t>
  </si>
  <si>
    <t>18:00-19:30</t>
  </si>
  <si>
    <t>15:00-18:10</t>
  </si>
  <si>
    <t>DEKORATİF AHŞAP SÜSLEME</t>
  </si>
  <si>
    <t>EBRU</t>
  </si>
  <si>
    <t>15:30-18:35</t>
  </si>
  <si>
    <t>09:00-14:30</t>
  </si>
  <si>
    <t>FATİH BUZAKÇI</t>
  </si>
  <si>
    <t>ASAKBOYU İLKOKULU</t>
  </si>
  <si>
    <t>TÖSGER İLKOKULU</t>
  </si>
  <si>
    <t>18:30-20:50</t>
  </si>
  <si>
    <t>09:00-12:10 18:30-20:00</t>
  </si>
  <si>
    <t>ABDURRAHMAN SAYIN</t>
  </si>
  <si>
    <t>18:00-18:45</t>
  </si>
  <si>
    <t>KAPANDI</t>
  </si>
  <si>
    <t>19:00-21:20</t>
  </si>
  <si>
    <t>16:00-18:20</t>
  </si>
  <si>
    <t>12:50-14:20</t>
  </si>
  <si>
    <t>15:30-17:00</t>
  </si>
  <si>
    <t>17:30-20:35</t>
  </si>
  <si>
    <t>17:15-19:35</t>
  </si>
  <si>
    <t>10:00-13:10</t>
  </si>
  <si>
    <t>SERVİS GÖREVLİSİ GARSON HİJYEN</t>
  </si>
  <si>
    <t>MAHİR ÇETİN</t>
  </si>
  <si>
    <t>ŞİŞ ÖRÜCÜLÜĞÜNDE ŞAL ÖRME</t>
  </si>
  <si>
    <t>ZEHRA YILMAZ</t>
  </si>
  <si>
    <t>09:00-12:05</t>
  </si>
  <si>
    <t>DAVUL DERİSİNDEN AKSESUAR YAPMA</t>
  </si>
  <si>
    <t>15:00-20:30</t>
  </si>
  <si>
    <t>ÇOCUK ÜST GİYSİLERİ DİKİMİ</t>
  </si>
  <si>
    <t>08:30-15:00</t>
  </si>
  <si>
    <t>ORG EĞİTİMİ</t>
  </si>
  <si>
    <t>DAVUL DERİSİNDEN NAZARLIK YAPMA</t>
  </si>
  <si>
    <t>DAMA</t>
  </si>
  <si>
    <t>MUHARREM AYHAN</t>
  </si>
  <si>
    <t>15:05-18:10</t>
  </si>
  <si>
    <t>VOLKAN ÇÖMERT</t>
  </si>
  <si>
    <t>15:00-18:05</t>
  </si>
  <si>
    <t>OKUMA YAZMA I.KADEME SEVİYE TESPİT</t>
  </si>
  <si>
    <t>BANUAYHAN-KADRİYE YAPAR</t>
  </si>
  <si>
    <t>OKUMA YAZMA II.KADEME SEVİYE TESPİT</t>
  </si>
  <si>
    <t>19:0021:20</t>
  </si>
  <si>
    <t>BANU AYHAN-KADRİYE YAPAR</t>
  </si>
  <si>
    <t>SANDIK KURULU ÜYERİ EĞİTİMİ</t>
  </si>
  <si>
    <t>KADRİYE TÜRK</t>
  </si>
  <si>
    <t>İ.H.L SALONU</t>
  </si>
  <si>
    <t>16:00-22-00</t>
  </si>
  <si>
    <t>İLKYARDIM EĞİTİMİ</t>
  </si>
  <si>
    <t>MUSTAFA AKDOĞAN</t>
  </si>
  <si>
    <t>SALMAN Ç.P.L</t>
  </si>
  <si>
    <t>Başarısız</t>
  </si>
  <si>
    <t>TÜRKİYE BAĞIMLILIKLA MÜCADELE</t>
  </si>
  <si>
    <t>ÇİĞDEM ÇÖPOĞLU</t>
  </si>
  <si>
    <t>27/05/015</t>
  </si>
  <si>
    <t>16:30-19:35</t>
  </si>
  <si>
    <t>AFET BİLİNCİ EĞİTİMİ</t>
  </si>
  <si>
    <t>KEMAL YAPAR</t>
  </si>
  <si>
    <t>17:00-21:40</t>
  </si>
  <si>
    <t>DEKORATİF DERİ YASTIK DİKİMİ</t>
  </si>
  <si>
    <t>S.N.</t>
  </si>
  <si>
    <t>Belgesiz</t>
  </si>
  <si>
    <t>BELGE ALAN ERKEK</t>
  </si>
  <si>
    <t>BELGE ALAN BAYAN</t>
  </si>
  <si>
    <t>BELGE ALAN TOPLAM</t>
  </si>
  <si>
    <t>KURSA KATILAN TOPLAM ERKEK</t>
  </si>
  <si>
    <t>KURSA KATILAN TOPLAM BAYAN</t>
  </si>
  <si>
    <t>KURSA KATILAN TOPLAM KURSİYER</t>
  </si>
  <si>
    <t>YILDIRAY KARTAL</t>
  </si>
  <si>
    <t>14:00-17:10</t>
  </si>
  <si>
    <t>15:00-21:15</t>
  </si>
  <si>
    <t>OKULLAR HAYAT OLSUN - VOLEYBOL</t>
  </si>
  <si>
    <t>ÖMER MURAT ÇAM</t>
  </si>
  <si>
    <t>KAPALI SPOR SALONU</t>
  </si>
  <si>
    <t>14:0017:05</t>
  </si>
  <si>
    <t>TOPLAMLAR</t>
  </si>
  <si>
    <t>AÇILAN KURSLAR VE KURSLARA KAYIT YAPTIRANLAR</t>
  </si>
  <si>
    <t>ÖMER KARAGÖZ-İLKNUR GÜCÜKLÜOĞLU</t>
  </si>
  <si>
    <t>ÇAYIRALAN YAZIKIYISI</t>
  </si>
  <si>
    <t>09:00-11:00</t>
  </si>
  <si>
    <t>17:10-20:30</t>
  </si>
  <si>
    <t>KURSLARDAN BELGE ALANLARIN SAYISI</t>
  </si>
  <si>
    <t>KADIN TOPLAMI</t>
  </si>
  <si>
    <t>ERKEK TOPLAMI</t>
  </si>
  <si>
    <t>BİLİŞİM TEKNOLOJİLERİ DONANIM</t>
  </si>
  <si>
    <t>İHSAN GÜNGÖR</t>
  </si>
  <si>
    <t>13:00-17:05</t>
  </si>
  <si>
    <t>NEVRESİM TAKIMLARI DİKİMİ</t>
  </si>
  <si>
    <t>ÖZEL İDARE</t>
  </si>
  <si>
    <t>YBO-KAPALI S.</t>
  </si>
  <si>
    <t>09:40-17:00</t>
  </si>
  <si>
    <t>EVRAK YOK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</si>
</sst>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62"/>
      <scheme val="minor"/>
    </font>
    <font>
      <sz val="6"/>
      <name val="Arial"/>
      <family val="2"/>
      <charset val="162"/>
    </font>
    <font>
      <sz val="7"/>
      <name val="Calibri"/>
      <family val="2"/>
      <charset val="162"/>
      <scheme val="minor"/>
    </font>
    <font>
      <sz val="7"/>
      <name val="Arial"/>
      <family val="2"/>
      <charset val="162"/>
    </font>
    <font>
      <sz val="7"/>
      <color theme="1"/>
      <name val="Calibri"/>
      <family val="2"/>
      <charset val="162"/>
      <scheme val="minor"/>
    </font>
    <font>
      <sz val="6"/>
      <name val="Arial Tur"/>
      <charset val="162"/>
    </font>
    <font>
      <b/>
      <sz val="6"/>
      <name val="Arial"/>
      <family val="2"/>
      <charset val="162"/>
    </font>
    <font>
      <sz val="6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6"/>
      <color theme="1"/>
      <name val="Arial "/>
      <charset val="162"/>
    </font>
    <font>
      <b/>
      <sz val="6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5"/>
      <name val="Arial Tur"/>
      <charset val="162"/>
    </font>
    <font>
      <sz val="7"/>
      <name val="Arial Tur"/>
      <charset val="162"/>
    </font>
    <font>
      <sz val="8"/>
      <name val="Arial"/>
      <family val="2"/>
      <charset val="162"/>
    </font>
    <font>
      <sz val="8"/>
      <name val="Arial Tur"/>
      <charset val="162"/>
    </font>
    <font>
      <sz val="5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10"/>
      <name val="Arial Tur"/>
      <charset val="162"/>
    </font>
    <font>
      <sz val="5"/>
      <color theme="1"/>
      <name val="Calibri"/>
      <family val="2"/>
      <charset val="162"/>
      <scheme val="minor"/>
    </font>
    <font>
      <sz val="16"/>
      <color rgb="FF0070C0"/>
      <name val="Calibri"/>
      <family val="2"/>
      <charset val="162"/>
      <scheme val="minor"/>
    </font>
    <font>
      <sz val="16"/>
      <color theme="9" tint="-0.249977111117893"/>
      <name val="Calibri"/>
      <family val="2"/>
      <charset val="162"/>
      <scheme val="minor"/>
    </font>
    <font>
      <sz val="6"/>
      <color theme="1"/>
      <name val="Calibri"/>
      <family val="2"/>
      <charset val="16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1" fillId="0" borderId="5" xfId="0" applyFont="1" applyFill="1" applyBorder="1" applyAlignment="1">
      <alignment vertical="top" shrinkToFit="1"/>
    </xf>
    <xf numFmtId="0" fontId="1" fillId="0" borderId="5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0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20" fontId="5" fillId="0" borderId="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14" fontId="13" fillId="0" borderId="6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shrinkToFit="1"/>
    </xf>
    <xf numFmtId="0" fontId="16" fillId="0" borderId="1" xfId="0" applyFont="1" applyBorder="1"/>
    <xf numFmtId="0" fontId="13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vertical="center" wrapText="1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17" fillId="0" borderId="1" xfId="0" applyFont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shrinkToFit="1"/>
    </xf>
    <xf numFmtId="0" fontId="16" fillId="0" borderId="1" xfId="0" applyFont="1" applyBorder="1" applyAlignment="1">
      <alignment shrinkToFit="1"/>
    </xf>
    <xf numFmtId="49" fontId="0" fillId="0" borderId="1" xfId="0" applyNumberFormat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/>
    </xf>
    <xf numFmtId="0" fontId="8" fillId="0" borderId="1" xfId="0" applyFont="1" applyBorder="1"/>
    <xf numFmtId="0" fontId="7" fillId="0" borderId="1" xfId="0" applyFont="1" applyBorder="1" applyAlignment="1">
      <alignment horizontal="center" vertical="center" shrinkToFit="1"/>
    </xf>
    <xf numFmtId="0" fontId="18" fillId="0" borderId="1" xfId="0" applyFont="1" applyBorder="1"/>
    <xf numFmtId="49" fontId="1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shrinkToFi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7" borderId="0" xfId="0" applyFill="1"/>
    <xf numFmtId="20" fontId="5" fillId="9" borderId="7" xfId="0" applyNumberFormat="1" applyFont="1" applyFill="1" applyBorder="1" applyAlignment="1">
      <alignment horizontal="center" vertical="center"/>
    </xf>
    <xf numFmtId="20" fontId="5" fillId="9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/>
    <xf numFmtId="20" fontId="5" fillId="2" borderId="6" xfId="0" applyNumberFormat="1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shrinkToFit="1"/>
    </xf>
    <xf numFmtId="0" fontId="0" fillId="9" borderId="1" xfId="0" applyFill="1" applyBorder="1" applyAlignment="1">
      <alignment shrinkToFit="1"/>
    </xf>
    <xf numFmtId="0" fontId="5" fillId="9" borderId="6" xfId="0" applyFont="1" applyFill="1" applyBorder="1" applyAlignment="1">
      <alignment horizontal="center" vertical="center" shrinkToFit="1"/>
    </xf>
    <xf numFmtId="0" fontId="0" fillId="9" borderId="1" xfId="0" applyFill="1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10" borderId="0" xfId="0" applyFill="1"/>
    <xf numFmtId="20" fontId="0" fillId="0" borderId="1" xfId="0" applyNumberFormat="1" applyBorder="1" applyAlignment="1">
      <alignment shrinkToFit="1"/>
    </xf>
    <xf numFmtId="14" fontId="0" fillId="0" borderId="1" xfId="0" applyNumberFormat="1" applyBorder="1" applyAlignment="1">
      <alignment shrinkToFit="1"/>
    </xf>
    <xf numFmtId="0" fontId="19" fillId="0" borderId="1" xfId="0" applyFont="1" applyFill="1" applyBorder="1" applyAlignment="1">
      <alignment horizontal="center" vertical="center"/>
    </xf>
    <xf numFmtId="0" fontId="0" fillId="0" borderId="0" xfId="0"/>
    <xf numFmtId="0" fontId="0" fillId="11" borderId="0" xfId="0" applyFill="1"/>
    <xf numFmtId="0" fontId="0" fillId="12" borderId="0" xfId="0" applyFill="1"/>
    <xf numFmtId="0" fontId="0" fillId="0" borderId="5" xfId="0" applyBorder="1"/>
    <xf numFmtId="0" fontId="0" fillId="0" borderId="7" xfId="0" applyBorder="1"/>
    <xf numFmtId="0" fontId="20" fillId="9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12" xfId="0" applyFill="1" applyBorder="1" applyAlignment="1">
      <alignment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shrinkToFit="1"/>
    </xf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0" fillId="13" borderId="0" xfId="0" applyFill="1"/>
    <xf numFmtId="0" fontId="11" fillId="14" borderId="0" xfId="0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/>
    </xf>
    <xf numFmtId="0" fontId="0" fillId="14" borderId="0" xfId="0" applyFill="1"/>
    <xf numFmtId="0" fontId="0" fillId="15" borderId="0" xfId="0" applyFill="1"/>
    <xf numFmtId="0" fontId="11" fillId="13" borderId="0" xfId="0" applyFont="1" applyFill="1"/>
    <xf numFmtId="0" fontId="11" fillId="16" borderId="0" xfId="0" applyFont="1" applyFill="1"/>
    <xf numFmtId="0" fontId="0" fillId="16" borderId="0" xfId="0" applyFill="1"/>
    <xf numFmtId="0" fontId="11" fillId="15" borderId="0" xfId="0" applyFont="1" applyFill="1" applyBorder="1"/>
    <xf numFmtId="0" fontId="11" fillId="11" borderId="0" xfId="0" applyFont="1" applyFill="1"/>
    <xf numFmtId="0" fontId="11" fillId="11" borderId="0" xfId="0" applyFont="1" applyFill="1" applyBorder="1"/>
    <xf numFmtId="0" fontId="11" fillId="12" borderId="0" xfId="0" applyFont="1" applyFill="1"/>
    <xf numFmtId="0" fontId="0" fillId="2" borderId="0" xfId="0" applyFill="1"/>
    <xf numFmtId="0" fontId="0" fillId="8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17" borderId="1" xfId="0" applyFill="1" applyBorder="1" applyAlignment="1">
      <alignment vertical="center"/>
    </xf>
    <xf numFmtId="0" fontId="0" fillId="17" borderId="1" xfId="0" applyFill="1" applyBorder="1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0" fontId="0" fillId="18" borderId="1" xfId="0" applyFill="1" applyBorder="1" applyAlignment="1">
      <alignment vertical="center"/>
    </xf>
    <xf numFmtId="0" fontId="0" fillId="18" borderId="1" xfId="0" applyFill="1" applyBorder="1" applyAlignment="1">
      <alignment horizontal="center" vertical="center"/>
    </xf>
    <xf numFmtId="0" fontId="0" fillId="19" borderId="1" xfId="0" applyFill="1" applyBorder="1" applyAlignment="1">
      <alignment vertical="center"/>
    </xf>
    <xf numFmtId="0" fontId="0" fillId="19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8" borderId="5" xfId="0" applyFill="1" applyBorder="1" applyAlignment="1">
      <alignment vertical="center" wrapText="1"/>
    </xf>
    <xf numFmtId="0" fontId="0" fillId="18" borderId="5" xfId="0" applyFill="1" applyBorder="1" applyAlignment="1">
      <alignment horizontal="center" vertical="center"/>
    </xf>
    <xf numFmtId="0" fontId="0" fillId="19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17" borderId="5" xfId="0" applyFill="1" applyBorder="1" applyAlignment="1">
      <alignment horizontal="center" vertical="center"/>
    </xf>
    <xf numFmtId="0" fontId="0" fillId="18" borderId="6" xfId="0" applyFill="1" applyBorder="1" applyAlignment="1">
      <alignment vertical="center"/>
    </xf>
    <xf numFmtId="0" fontId="0" fillId="19" borderId="6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17" borderId="6" xfId="0" applyFill="1" applyBorder="1" applyAlignment="1">
      <alignment vertical="center"/>
    </xf>
    <xf numFmtId="0" fontId="0" fillId="20" borderId="12" xfId="0" applyFill="1" applyBorder="1" applyAlignment="1">
      <alignment vertical="center" wrapText="1"/>
    </xf>
    <xf numFmtId="0" fontId="0" fillId="20" borderId="12" xfId="0" applyFill="1" applyBorder="1" applyAlignment="1">
      <alignment horizontal="center" vertical="center"/>
    </xf>
    <xf numFmtId="0" fontId="0" fillId="20" borderId="8" xfId="0" applyFill="1" applyBorder="1" applyAlignment="1">
      <alignment horizontal="center" vertical="center"/>
    </xf>
    <xf numFmtId="0" fontId="0" fillId="8" borderId="14" xfId="0" applyFill="1" applyBorder="1" applyAlignment="1">
      <alignment vertical="center"/>
    </xf>
    <xf numFmtId="0" fontId="0" fillId="8" borderId="8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20" borderId="11" xfId="0" applyFill="1" applyBorder="1" applyAlignment="1">
      <alignment vertical="center" wrapText="1"/>
    </xf>
    <xf numFmtId="0" fontId="0" fillId="20" borderId="11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19" borderId="1" xfId="0" applyFill="1" applyBorder="1"/>
    <xf numFmtId="0" fontId="0" fillId="21" borderId="1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7" borderId="10" xfId="0" applyFill="1" applyBorder="1" applyAlignment="1">
      <alignment horizontal="center" vertical="center"/>
    </xf>
    <xf numFmtId="0" fontId="0" fillId="0" borderId="0" xfId="0"/>
    <xf numFmtId="0" fontId="0" fillId="0" borderId="11" xfId="0" applyBorder="1"/>
    <xf numFmtId="0" fontId="0" fillId="0" borderId="10" xfId="0" applyBorder="1"/>
    <xf numFmtId="0" fontId="0" fillId="7" borderId="0" xfId="0" applyFill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11" xfId="0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71"/>
  <sheetViews>
    <sheetView tabSelected="1" topLeftCell="A112" workbookViewId="0">
      <selection activeCell="Y131" sqref="Y131"/>
    </sheetView>
  </sheetViews>
  <sheetFormatPr defaultRowHeight="15"/>
  <cols>
    <col min="1" max="1" width="3.7109375" customWidth="1"/>
    <col min="2" max="2" width="3.7109375" style="92" customWidth="1"/>
    <col min="3" max="3" width="11.85546875" bestFit="1" customWidth="1"/>
    <col min="4" max="4" width="13.28515625" bestFit="1" customWidth="1"/>
    <col min="5" max="5" width="12.42578125" bestFit="1" customWidth="1"/>
    <col min="6" max="6" width="12.42578125" customWidth="1"/>
    <col min="7" max="7" width="11.5703125" bestFit="1" customWidth="1"/>
    <col min="8" max="14" width="3.28515625" customWidth="1"/>
    <col min="15" max="17" width="7.140625" customWidth="1"/>
    <col min="21" max="21" width="6.28515625" customWidth="1"/>
    <col min="22" max="22" width="0.5703125" customWidth="1"/>
    <col min="23" max="23" width="6.28515625" customWidth="1"/>
    <col min="24" max="24" width="6.42578125" customWidth="1"/>
    <col min="25" max="25" width="6.140625" customWidth="1"/>
    <col min="26" max="26" width="8.140625" customWidth="1"/>
    <col min="27" max="27" width="6.140625" customWidth="1"/>
    <col min="28" max="28" width="0.5703125" customWidth="1"/>
    <col min="29" max="29" width="5.85546875" customWidth="1"/>
    <col min="30" max="30" width="1.42578125" style="103" customWidth="1"/>
    <col min="31" max="31" width="18" customWidth="1"/>
    <col min="32" max="32" width="9.42578125" customWidth="1"/>
    <col min="33" max="33" width="7" customWidth="1"/>
    <col min="34" max="34" width="1.140625" customWidth="1"/>
  </cols>
  <sheetData>
    <row r="1" spans="1:34" ht="15" customHeight="1">
      <c r="A1" s="165" t="s">
        <v>11</v>
      </c>
      <c r="B1" s="168" t="s">
        <v>305</v>
      </c>
      <c r="C1" s="166" t="s">
        <v>0</v>
      </c>
      <c r="D1" s="166" t="s">
        <v>1</v>
      </c>
      <c r="E1" s="166" t="s">
        <v>2</v>
      </c>
      <c r="F1" s="170" t="s">
        <v>3</v>
      </c>
      <c r="G1" s="166" t="s">
        <v>4</v>
      </c>
      <c r="H1" s="179" t="s">
        <v>5</v>
      </c>
      <c r="I1" s="180"/>
      <c r="J1" s="180"/>
      <c r="K1" s="180"/>
      <c r="L1" s="180"/>
      <c r="M1" s="180"/>
      <c r="N1" s="181"/>
      <c r="O1" s="175" t="s">
        <v>6</v>
      </c>
      <c r="P1" s="176"/>
      <c r="Q1" s="177" t="s">
        <v>7</v>
      </c>
      <c r="R1" s="172" t="s">
        <v>8</v>
      </c>
      <c r="S1" s="173"/>
      <c r="T1" s="174"/>
      <c r="U1" s="155" t="s">
        <v>261</v>
      </c>
      <c r="V1" s="156"/>
      <c r="W1" s="157"/>
      <c r="X1" s="154" t="s">
        <v>260</v>
      </c>
      <c r="Y1" s="154"/>
      <c r="Z1" s="154"/>
      <c r="AA1" s="182" t="s">
        <v>290</v>
      </c>
      <c r="AB1" s="183"/>
      <c r="AC1" s="184"/>
      <c r="AD1" s="106"/>
      <c r="AE1" s="111" t="s">
        <v>407</v>
      </c>
      <c r="AF1" s="112"/>
      <c r="AG1" s="112">
        <f>SUM(W5+W37+W71+W106+W141)</f>
        <v>913</v>
      </c>
      <c r="AH1" s="108"/>
    </row>
    <row r="2" spans="1:34">
      <c r="A2" s="165"/>
      <c r="B2" s="169"/>
      <c r="C2" s="166"/>
      <c r="D2" s="166"/>
      <c r="E2" s="166"/>
      <c r="F2" s="171"/>
      <c r="G2" s="166"/>
      <c r="H2" s="2" t="s">
        <v>12</v>
      </c>
      <c r="I2" s="2" t="s">
        <v>13</v>
      </c>
      <c r="J2" s="2" t="s">
        <v>14</v>
      </c>
      <c r="K2" s="2" t="s">
        <v>12</v>
      </c>
      <c r="L2" s="2" t="s">
        <v>15</v>
      </c>
      <c r="M2" s="2" t="s">
        <v>15</v>
      </c>
      <c r="N2" s="2" t="s">
        <v>12</v>
      </c>
      <c r="O2" s="2" t="s">
        <v>25</v>
      </c>
      <c r="P2" s="49" t="s">
        <v>26</v>
      </c>
      <c r="Q2" s="178"/>
      <c r="R2" s="2" t="s">
        <v>9</v>
      </c>
      <c r="S2" s="2" t="s">
        <v>10</v>
      </c>
      <c r="T2" s="2" t="s">
        <v>24</v>
      </c>
      <c r="U2" s="158"/>
      <c r="V2" s="156"/>
      <c r="W2" s="157"/>
      <c r="X2" s="1" t="s">
        <v>9</v>
      </c>
      <c r="Y2" s="1" t="s">
        <v>10</v>
      </c>
      <c r="Z2" s="1" t="s">
        <v>24</v>
      </c>
      <c r="AA2" s="182"/>
      <c r="AB2" s="183"/>
      <c r="AC2" s="184"/>
      <c r="AD2" s="106"/>
      <c r="AE2" s="113" t="s">
        <v>408</v>
      </c>
      <c r="AF2" s="109"/>
      <c r="AG2" s="109">
        <f>SUM(U5+U37+U71+U106+U141)</f>
        <v>965</v>
      </c>
      <c r="AH2" s="108"/>
    </row>
    <row r="3" spans="1:34">
      <c r="A3" s="1">
        <v>1</v>
      </c>
      <c r="B3" s="95" t="s">
        <v>304</v>
      </c>
      <c r="C3" s="5" t="s">
        <v>33</v>
      </c>
      <c r="D3" s="4" t="s">
        <v>34</v>
      </c>
      <c r="E3" s="6" t="s">
        <v>35</v>
      </c>
      <c r="F3" s="7" t="s">
        <v>36</v>
      </c>
      <c r="G3" s="8" t="s">
        <v>37</v>
      </c>
      <c r="H3" s="22" t="s">
        <v>38</v>
      </c>
      <c r="I3" s="22" t="s">
        <v>38</v>
      </c>
      <c r="J3" s="22" t="s">
        <v>38</v>
      </c>
      <c r="K3" s="22" t="s">
        <v>38</v>
      </c>
      <c r="L3" s="22" t="s">
        <v>38</v>
      </c>
      <c r="M3" s="22"/>
      <c r="N3" s="22"/>
      <c r="O3" s="27"/>
      <c r="P3" s="77" t="s">
        <v>27</v>
      </c>
      <c r="Q3" s="30">
        <v>40</v>
      </c>
      <c r="R3" s="46">
        <v>0</v>
      </c>
      <c r="S3" s="46">
        <v>35</v>
      </c>
      <c r="T3" s="42">
        <v>35</v>
      </c>
      <c r="U3" s="152" t="s">
        <v>24</v>
      </c>
      <c r="V3" s="152"/>
      <c r="W3" s="152"/>
      <c r="X3" s="72"/>
      <c r="Y3" s="72">
        <v>22</v>
      </c>
      <c r="Z3" s="72">
        <f>SUM(X3:Y3)</f>
        <v>22</v>
      </c>
      <c r="AA3" s="152" t="s">
        <v>24</v>
      </c>
      <c r="AB3" s="152"/>
      <c r="AC3" s="152"/>
      <c r="AD3" s="107"/>
      <c r="AE3" s="114" t="s">
        <v>409</v>
      </c>
      <c r="AF3" s="93"/>
      <c r="AG3" s="93">
        <f>SUM(AG1+AG2)</f>
        <v>1878</v>
      </c>
      <c r="AH3" s="108"/>
    </row>
    <row r="4" spans="1:34" ht="16.5">
      <c r="A4" s="1">
        <v>2</v>
      </c>
      <c r="B4" s="95" t="s">
        <v>304</v>
      </c>
      <c r="C4" s="9" t="s">
        <v>39</v>
      </c>
      <c r="D4" s="5" t="s">
        <v>40</v>
      </c>
      <c r="E4" s="6" t="s">
        <v>42</v>
      </c>
      <c r="F4" s="16" t="s">
        <v>46</v>
      </c>
      <c r="G4" s="16" t="s">
        <v>41</v>
      </c>
      <c r="H4" s="22" t="s">
        <v>38</v>
      </c>
      <c r="I4" s="22" t="s">
        <v>38</v>
      </c>
      <c r="J4" s="22" t="s">
        <v>38</v>
      </c>
      <c r="K4" s="22" t="s">
        <v>38</v>
      </c>
      <c r="L4" s="22" t="s">
        <v>38</v>
      </c>
      <c r="M4" s="22"/>
      <c r="N4" s="22"/>
      <c r="O4" s="28" t="s">
        <v>43</v>
      </c>
      <c r="P4" s="78"/>
      <c r="Q4" s="30">
        <v>184</v>
      </c>
      <c r="R4" s="46">
        <v>11</v>
      </c>
      <c r="S4" s="46">
        <v>14</v>
      </c>
      <c r="T4" s="42">
        <v>25</v>
      </c>
      <c r="U4" s="73" t="s">
        <v>9</v>
      </c>
      <c r="V4" s="75"/>
      <c r="W4" s="73" t="s">
        <v>10</v>
      </c>
      <c r="X4" s="72">
        <v>7</v>
      </c>
      <c r="Y4" s="72">
        <v>4</v>
      </c>
      <c r="Z4" s="72">
        <f t="shared" ref="Z4:Z32" si="0">SUM(X4:Y4)</f>
        <v>11</v>
      </c>
      <c r="AA4" s="73" t="s">
        <v>9</v>
      </c>
      <c r="AB4" s="75"/>
      <c r="AC4" s="73" t="s">
        <v>10</v>
      </c>
      <c r="AD4" s="107"/>
      <c r="AE4" s="110"/>
      <c r="AF4" s="105"/>
      <c r="AG4" s="105"/>
      <c r="AH4" s="108"/>
    </row>
    <row r="5" spans="1:34" ht="16.5">
      <c r="A5" s="1">
        <v>3</v>
      </c>
      <c r="B5" s="95" t="s">
        <v>304</v>
      </c>
      <c r="C5" s="9" t="s">
        <v>39</v>
      </c>
      <c r="D5" s="5" t="s">
        <v>44</v>
      </c>
      <c r="E5" s="6" t="s">
        <v>45</v>
      </c>
      <c r="F5" s="16" t="s">
        <v>47</v>
      </c>
      <c r="G5" s="16" t="s">
        <v>48</v>
      </c>
      <c r="H5" s="22" t="s">
        <v>38</v>
      </c>
      <c r="I5" s="22" t="s">
        <v>38</v>
      </c>
      <c r="J5" s="22" t="s">
        <v>38</v>
      </c>
      <c r="K5" s="22" t="s">
        <v>38</v>
      </c>
      <c r="L5" s="22" t="s">
        <v>38</v>
      </c>
      <c r="M5" s="23"/>
      <c r="N5" s="23"/>
      <c r="O5" s="29" t="s">
        <v>49</v>
      </c>
      <c r="P5" s="77"/>
      <c r="Q5" s="31">
        <v>184</v>
      </c>
      <c r="R5" s="47">
        <v>22</v>
      </c>
      <c r="S5" s="47">
        <v>21</v>
      </c>
      <c r="T5" s="42">
        <f t="shared" ref="T5:T32" si="1">SUM(R5,S5)</f>
        <v>43</v>
      </c>
      <c r="U5" s="74">
        <f>SUM(R3:R32)</f>
        <v>263</v>
      </c>
      <c r="V5" s="75"/>
      <c r="W5" s="74">
        <f>SUM(S3:S32)</f>
        <v>230</v>
      </c>
      <c r="X5" s="72">
        <v>15</v>
      </c>
      <c r="Y5" s="72">
        <v>9</v>
      </c>
      <c r="Z5" s="72">
        <f t="shared" si="0"/>
        <v>24</v>
      </c>
      <c r="AA5" s="74">
        <f>SUM(X3:X32)</f>
        <v>155</v>
      </c>
      <c r="AB5" s="75"/>
      <c r="AC5" s="74">
        <f>SUM(Y3:Y32)</f>
        <v>94</v>
      </c>
      <c r="AD5" s="107"/>
      <c r="AE5" s="110"/>
      <c r="AF5" s="105"/>
      <c r="AG5" s="105"/>
      <c r="AH5" s="108"/>
    </row>
    <row r="6" spans="1:34" ht="16.5">
      <c r="A6" s="1">
        <v>4</v>
      </c>
      <c r="B6" s="95" t="s">
        <v>304</v>
      </c>
      <c r="C6" s="9" t="s">
        <v>50</v>
      </c>
      <c r="D6" s="5" t="s">
        <v>51</v>
      </c>
      <c r="E6" s="6" t="s">
        <v>52</v>
      </c>
      <c r="F6" s="16" t="s">
        <v>46</v>
      </c>
      <c r="G6" s="16" t="s">
        <v>53</v>
      </c>
      <c r="H6" s="22" t="s">
        <v>38</v>
      </c>
      <c r="I6" s="22" t="s">
        <v>38</v>
      </c>
      <c r="J6" s="22" t="s">
        <v>38</v>
      </c>
      <c r="K6" s="22" t="s">
        <v>38</v>
      </c>
      <c r="L6" s="22" t="s">
        <v>38</v>
      </c>
      <c r="M6" s="23"/>
      <c r="N6" s="23"/>
      <c r="O6" s="29" t="s">
        <v>54</v>
      </c>
      <c r="P6" s="77"/>
      <c r="Q6" s="31">
        <v>880</v>
      </c>
      <c r="R6" s="47">
        <v>13</v>
      </c>
      <c r="S6" s="47">
        <v>0</v>
      </c>
      <c r="T6" s="42">
        <f t="shared" si="1"/>
        <v>13</v>
      </c>
      <c r="U6" s="74"/>
      <c r="V6" s="75"/>
      <c r="W6" s="74"/>
      <c r="X6" s="72">
        <v>5</v>
      </c>
      <c r="Y6" s="72"/>
      <c r="Z6" s="72">
        <f t="shared" si="0"/>
        <v>5</v>
      </c>
      <c r="AA6" s="74"/>
      <c r="AB6" s="75"/>
      <c r="AC6" s="74"/>
      <c r="AD6" s="107"/>
      <c r="AE6" s="116" t="s">
        <v>404</v>
      </c>
      <c r="AF6" s="94"/>
      <c r="AG6" s="94">
        <f>SUM(AC5+AC37+AC71+AC106+AC141)</f>
        <v>519</v>
      </c>
      <c r="AH6" s="108"/>
    </row>
    <row r="7" spans="1:34" ht="24.75">
      <c r="A7" s="1">
        <v>5</v>
      </c>
      <c r="B7" s="95" t="s">
        <v>304</v>
      </c>
      <c r="C7" s="9" t="s">
        <v>55</v>
      </c>
      <c r="D7" s="61" t="s">
        <v>30</v>
      </c>
      <c r="E7" s="6" t="s">
        <v>23</v>
      </c>
      <c r="F7" s="16" t="s">
        <v>37</v>
      </c>
      <c r="G7" s="17" t="s">
        <v>56</v>
      </c>
      <c r="H7" s="22" t="s">
        <v>38</v>
      </c>
      <c r="I7" s="22" t="s">
        <v>38</v>
      </c>
      <c r="J7" s="22" t="s">
        <v>38</v>
      </c>
      <c r="K7" s="22" t="s">
        <v>38</v>
      </c>
      <c r="L7" s="22" t="s">
        <v>38</v>
      </c>
      <c r="M7" s="23"/>
      <c r="N7" s="23"/>
      <c r="O7" s="29" t="s">
        <v>57</v>
      </c>
      <c r="P7" s="77"/>
      <c r="Q7" s="31">
        <v>600</v>
      </c>
      <c r="R7" s="47">
        <v>16</v>
      </c>
      <c r="S7" s="47">
        <v>0</v>
      </c>
      <c r="T7" s="42">
        <f t="shared" si="1"/>
        <v>16</v>
      </c>
      <c r="U7" s="153">
        <f>SUM(T3:T32)</f>
        <v>493</v>
      </c>
      <c r="V7" s="153"/>
      <c r="W7" s="153"/>
      <c r="X7" s="72">
        <v>11</v>
      </c>
      <c r="Y7" s="72"/>
      <c r="Z7" s="72">
        <f t="shared" si="0"/>
        <v>11</v>
      </c>
      <c r="AA7" s="153">
        <f>SUM(Z3:Z32)</f>
        <v>249</v>
      </c>
      <c r="AB7" s="153"/>
      <c r="AC7" s="153"/>
      <c r="AD7" s="107"/>
      <c r="AE7" s="113" t="s">
        <v>405</v>
      </c>
      <c r="AF7" s="109"/>
      <c r="AG7" s="109">
        <f>SUM(AA5+AA37+AA71+AA106+AA141)</f>
        <v>538</v>
      </c>
      <c r="AH7" s="108"/>
    </row>
    <row r="8" spans="1:34">
      <c r="A8" s="1">
        <v>6</v>
      </c>
      <c r="B8" s="95" t="s">
        <v>303</v>
      </c>
      <c r="C8" s="10" t="s">
        <v>58</v>
      </c>
      <c r="D8" s="5" t="s">
        <v>59</v>
      </c>
      <c r="E8" s="6" t="s">
        <v>23</v>
      </c>
      <c r="F8" s="18" t="s">
        <v>37</v>
      </c>
      <c r="G8" s="19" t="s">
        <v>60</v>
      </c>
      <c r="H8" s="22" t="s">
        <v>38</v>
      </c>
      <c r="I8" s="22" t="s">
        <v>38</v>
      </c>
      <c r="J8" s="22" t="s">
        <v>38</v>
      </c>
      <c r="K8" s="22" t="s">
        <v>38</v>
      </c>
      <c r="L8" s="22" t="s">
        <v>38</v>
      </c>
      <c r="M8" s="22"/>
      <c r="N8" s="22"/>
      <c r="O8" s="29" t="s">
        <v>57</v>
      </c>
      <c r="P8" s="77"/>
      <c r="Q8" s="32">
        <v>432</v>
      </c>
      <c r="R8" s="48">
        <v>15</v>
      </c>
      <c r="S8" s="48">
        <v>0</v>
      </c>
      <c r="T8" s="42">
        <f t="shared" si="1"/>
        <v>15</v>
      </c>
      <c r="U8" s="76"/>
      <c r="V8" s="76"/>
      <c r="W8" s="76"/>
      <c r="X8" s="72">
        <v>4</v>
      </c>
      <c r="Y8" s="72"/>
      <c r="Z8" s="72">
        <f t="shared" si="0"/>
        <v>4</v>
      </c>
      <c r="AA8" s="88"/>
      <c r="AB8" s="88"/>
      <c r="AC8" s="88"/>
      <c r="AD8" s="108"/>
      <c r="AE8" s="115" t="s">
        <v>406</v>
      </c>
      <c r="AF8" s="93"/>
      <c r="AG8" s="93">
        <f>SUM(AG6+AG7)</f>
        <v>1057</v>
      </c>
      <c r="AH8" s="108"/>
    </row>
    <row r="9" spans="1:34">
      <c r="A9" s="1">
        <v>7</v>
      </c>
      <c r="B9" s="95" t="s">
        <v>303</v>
      </c>
      <c r="C9" s="9" t="s">
        <v>16</v>
      </c>
      <c r="D9" s="5" t="s">
        <v>61</v>
      </c>
      <c r="E9" s="6" t="s">
        <v>62</v>
      </c>
      <c r="F9" s="20" t="s">
        <v>63</v>
      </c>
      <c r="G9" s="21" t="s">
        <v>64</v>
      </c>
      <c r="H9" s="22" t="s">
        <v>38</v>
      </c>
      <c r="I9" s="22" t="s">
        <v>38</v>
      </c>
      <c r="J9" s="22" t="s">
        <v>38</v>
      </c>
      <c r="K9" s="22" t="s">
        <v>38</v>
      </c>
      <c r="L9" s="22"/>
      <c r="M9" s="23"/>
      <c r="N9" s="23"/>
      <c r="O9" s="29" t="s">
        <v>65</v>
      </c>
      <c r="P9" s="77"/>
      <c r="Q9" s="31">
        <v>272</v>
      </c>
      <c r="R9" s="47">
        <v>8</v>
      </c>
      <c r="S9" s="47">
        <v>12</v>
      </c>
      <c r="T9" s="42">
        <f t="shared" si="1"/>
        <v>20</v>
      </c>
      <c r="U9" s="76"/>
      <c r="V9" s="76"/>
      <c r="W9" s="76"/>
      <c r="X9" s="72">
        <v>5</v>
      </c>
      <c r="Y9" s="72">
        <v>8</v>
      </c>
      <c r="Z9" s="72">
        <f t="shared" si="0"/>
        <v>13</v>
      </c>
      <c r="AA9" s="88"/>
      <c r="AB9" s="88"/>
      <c r="AC9" s="88"/>
      <c r="AD9" s="108"/>
      <c r="AH9" s="108"/>
    </row>
    <row r="10" spans="1:34" ht="19.5">
      <c r="A10" s="1">
        <v>8</v>
      </c>
      <c r="B10" s="1" t="s">
        <v>303</v>
      </c>
      <c r="C10" s="11" t="s">
        <v>18</v>
      </c>
      <c r="D10" s="10" t="s">
        <v>20</v>
      </c>
      <c r="E10" s="6" t="s">
        <v>35</v>
      </c>
      <c r="F10" s="20" t="s">
        <v>63</v>
      </c>
      <c r="G10" s="21" t="s">
        <v>66</v>
      </c>
      <c r="H10" s="22" t="s">
        <v>38</v>
      </c>
      <c r="I10" s="22" t="s">
        <v>38</v>
      </c>
      <c r="J10" s="22" t="s">
        <v>38</v>
      </c>
      <c r="K10" s="22" t="s">
        <v>38</v>
      </c>
      <c r="L10" s="22" t="s">
        <v>38</v>
      </c>
      <c r="M10" s="23"/>
      <c r="N10" s="23"/>
      <c r="O10" s="29" t="s">
        <v>67</v>
      </c>
      <c r="P10" s="77"/>
      <c r="Q10" s="31">
        <v>120</v>
      </c>
      <c r="R10" s="47">
        <v>0</v>
      </c>
      <c r="S10" s="47">
        <v>13</v>
      </c>
      <c r="T10" s="42">
        <f t="shared" si="1"/>
        <v>13</v>
      </c>
      <c r="U10" s="76"/>
      <c r="V10" s="76"/>
      <c r="W10" s="76"/>
      <c r="X10" s="72"/>
      <c r="Y10" s="72">
        <v>7</v>
      </c>
      <c r="Z10" s="72">
        <f t="shared" si="0"/>
        <v>7</v>
      </c>
      <c r="AA10" s="88"/>
      <c r="AB10" s="88"/>
      <c r="AC10" s="88"/>
      <c r="AD10" s="108"/>
      <c r="AH10" s="108"/>
    </row>
    <row r="11" spans="1:34" ht="16.5">
      <c r="A11" s="1">
        <v>9</v>
      </c>
      <c r="B11" s="95" t="s">
        <v>303</v>
      </c>
      <c r="C11" s="9" t="s">
        <v>68</v>
      </c>
      <c r="D11" s="13" t="s">
        <v>21</v>
      </c>
      <c r="E11" s="6" t="s">
        <v>72</v>
      </c>
      <c r="F11" s="20" t="s">
        <v>69</v>
      </c>
      <c r="G11" s="21" t="s">
        <v>70</v>
      </c>
      <c r="H11" s="22"/>
      <c r="I11" s="22"/>
      <c r="J11" s="22"/>
      <c r="K11" s="22" t="s">
        <v>38</v>
      </c>
      <c r="L11" s="22" t="s">
        <v>38</v>
      </c>
      <c r="M11" s="23" t="s">
        <v>38</v>
      </c>
      <c r="N11" s="23"/>
      <c r="O11" s="29" t="s">
        <v>71</v>
      </c>
      <c r="P11" s="77"/>
      <c r="Q11" s="31">
        <v>320</v>
      </c>
      <c r="R11" s="47">
        <v>0</v>
      </c>
      <c r="S11" s="47">
        <v>15</v>
      </c>
      <c r="T11" s="42">
        <f t="shared" si="1"/>
        <v>15</v>
      </c>
      <c r="U11" s="76"/>
      <c r="V11" s="76"/>
      <c r="W11" s="76"/>
      <c r="X11" s="128" t="s">
        <v>357</v>
      </c>
      <c r="Y11" s="128" t="s">
        <v>357</v>
      </c>
      <c r="Z11" s="72">
        <f t="shared" si="0"/>
        <v>0</v>
      </c>
      <c r="AA11" s="88"/>
      <c r="AB11" s="88"/>
      <c r="AC11" s="88"/>
      <c r="AD11" s="108"/>
      <c r="AH11" s="108"/>
    </row>
    <row r="12" spans="1:34" ht="16.5">
      <c r="A12" s="1">
        <v>10</v>
      </c>
      <c r="B12" s="95" t="s">
        <v>304</v>
      </c>
      <c r="C12" s="9" t="s">
        <v>31</v>
      </c>
      <c r="D12" s="14" t="s">
        <v>29</v>
      </c>
      <c r="E12" s="6" t="s">
        <v>23</v>
      </c>
      <c r="F12" s="20" t="s">
        <v>73</v>
      </c>
      <c r="G12" s="21" t="s">
        <v>74</v>
      </c>
      <c r="H12" s="24" t="s">
        <v>38</v>
      </c>
      <c r="I12" s="24" t="s">
        <v>38</v>
      </c>
      <c r="J12" s="24" t="s">
        <v>38</v>
      </c>
      <c r="K12" s="24" t="s">
        <v>38</v>
      </c>
      <c r="L12" s="24" t="s">
        <v>38</v>
      </c>
      <c r="M12" s="25"/>
      <c r="N12" s="25"/>
      <c r="O12" s="29" t="s">
        <v>75</v>
      </c>
      <c r="P12" s="77"/>
      <c r="Q12" s="31">
        <v>520</v>
      </c>
      <c r="R12" s="47">
        <v>20</v>
      </c>
      <c r="S12" s="47">
        <v>0</v>
      </c>
      <c r="T12" s="42">
        <f t="shared" si="1"/>
        <v>20</v>
      </c>
      <c r="U12" s="76"/>
      <c r="V12" s="76"/>
      <c r="W12" s="76"/>
      <c r="X12" s="72">
        <v>8</v>
      </c>
      <c r="Y12" s="72"/>
      <c r="Z12" s="72">
        <f t="shared" si="0"/>
        <v>8</v>
      </c>
      <c r="AA12" s="88"/>
      <c r="AB12" s="88"/>
      <c r="AC12" s="88"/>
      <c r="AD12" s="108"/>
      <c r="AH12" s="108"/>
    </row>
    <row r="13" spans="1:34">
      <c r="A13" s="1">
        <v>11</v>
      </c>
      <c r="B13" s="95" t="s">
        <v>304</v>
      </c>
      <c r="C13" s="9" t="s">
        <v>76</v>
      </c>
      <c r="D13" s="15" t="s">
        <v>77</v>
      </c>
      <c r="E13" s="6" t="s">
        <v>23</v>
      </c>
      <c r="F13" s="20" t="s">
        <v>78</v>
      </c>
      <c r="G13" s="21" t="s">
        <v>79</v>
      </c>
      <c r="H13" s="24" t="s">
        <v>38</v>
      </c>
      <c r="I13" s="24" t="s">
        <v>38</v>
      </c>
      <c r="J13" s="24" t="s">
        <v>38</v>
      </c>
      <c r="K13" s="24" t="s">
        <v>38</v>
      </c>
      <c r="L13" s="25" t="s">
        <v>38</v>
      </c>
      <c r="M13" s="25"/>
      <c r="N13" s="25"/>
      <c r="O13" s="29" t="s">
        <v>80</v>
      </c>
      <c r="P13" s="77"/>
      <c r="Q13" s="31">
        <v>640</v>
      </c>
      <c r="R13" s="47">
        <v>26</v>
      </c>
      <c r="S13" s="47">
        <v>0</v>
      </c>
      <c r="T13" s="42">
        <f t="shared" si="1"/>
        <v>26</v>
      </c>
      <c r="U13" s="76"/>
      <c r="V13" s="76"/>
      <c r="W13" s="76"/>
      <c r="X13" s="72">
        <v>19</v>
      </c>
      <c r="Y13" s="72"/>
      <c r="Z13" s="72">
        <f t="shared" si="0"/>
        <v>19</v>
      </c>
      <c r="AA13" s="88"/>
      <c r="AB13" s="88"/>
      <c r="AC13" s="88"/>
      <c r="AD13" s="108"/>
      <c r="AH13" s="108"/>
    </row>
    <row r="14" spans="1:34" ht="16.5">
      <c r="A14" s="1">
        <v>12</v>
      </c>
      <c r="B14" s="96" t="s">
        <v>304</v>
      </c>
      <c r="C14" s="12" t="s">
        <v>81</v>
      </c>
      <c r="D14" s="15" t="s">
        <v>77</v>
      </c>
      <c r="E14" s="12" t="s">
        <v>82</v>
      </c>
      <c r="F14" s="20" t="s">
        <v>83</v>
      </c>
      <c r="G14" s="21" t="s">
        <v>53</v>
      </c>
      <c r="H14" s="24"/>
      <c r="I14" s="24" t="s">
        <v>38</v>
      </c>
      <c r="J14" s="24"/>
      <c r="K14" s="24"/>
      <c r="L14" s="24"/>
      <c r="M14" s="24"/>
      <c r="N14" s="24"/>
      <c r="O14" s="29" t="s">
        <v>84</v>
      </c>
      <c r="P14" s="77"/>
      <c r="Q14" s="31">
        <v>120</v>
      </c>
      <c r="R14" s="47">
        <v>6</v>
      </c>
      <c r="S14" s="47">
        <v>0</v>
      </c>
      <c r="T14" s="42">
        <f t="shared" si="1"/>
        <v>6</v>
      </c>
      <c r="U14" s="76"/>
      <c r="V14" s="76"/>
      <c r="W14" s="76"/>
      <c r="X14" s="72">
        <v>5</v>
      </c>
      <c r="Y14" s="72"/>
      <c r="Z14" s="72">
        <f t="shared" si="0"/>
        <v>5</v>
      </c>
      <c r="AA14" s="88"/>
      <c r="AB14" s="88"/>
      <c r="AC14" s="88"/>
      <c r="AD14" s="108"/>
      <c r="AH14" s="108"/>
    </row>
    <row r="15" spans="1:34" ht="24.75">
      <c r="A15" s="1">
        <v>13</v>
      </c>
      <c r="B15" s="96" t="s">
        <v>304</v>
      </c>
      <c r="C15" s="12" t="s">
        <v>85</v>
      </c>
      <c r="D15" s="15" t="s">
        <v>77</v>
      </c>
      <c r="E15" s="12" t="s">
        <v>82</v>
      </c>
      <c r="F15" s="20" t="s">
        <v>86</v>
      </c>
      <c r="G15" s="20" t="s">
        <v>87</v>
      </c>
      <c r="H15" s="24"/>
      <c r="I15" s="24"/>
      <c r="J15" s="24"/>
      <c r="K15" s="24"/>
      <c r="L15" s="24"/>
      <c r="M15" s="24"/>
      <c r="N15" s="24" t="s">
        <v>38</v>
      </c>
      <c r="O15" s="29" t="s">
        <v>88</v>
      </c>
      <c r="P15" s="77"/>
      <c r="Q15" s="31">
        <v>112</v>
      </c>
      <c r="R15" s="47">
        <v>1</v>
      </c>
      <c r="S15" s="47">
        <v>8</v>
      </c>
      <c r="T15" s="42">
        <f t="shared" si="1"/>
        <v>9</v>
      </c>
      <c r="U15" s="76"/>
      <c r="V15" s="76"/>
      <c r="W15" s="76"/>
      <c r="X15" s="72">
        <v>1</v>
      </c>
      <c r="Y15" s="72">
        <v>7</v>
      </c>
      <c r="Z15" s="72">
        <f t="shared" si="0"/>
        <v>8</v>
      </c>
      <c r="AA15" s="88"/>
      <c r="AB15" s="88"/>
      <c r="AC15" s="88"/>
      <c r="AD15" s="108"/>
      <c r="AH15" s="108"/>
    </row>
    <row r="16" spans="1:34">
      <c r="A16" s="1">
        <v>14</v>
      </c>
      <c r="B16" s="96" t="s">
        <v>303</v>
      </c>
      <c r="C16" s="12" t="s">
        <v>89</v>
      </c>
      <c r="D16" s="15" t="s">
        <v>90</v>
      </c>
      <c r="E16" s="12" t="s">
        <v>22</v>
      </c>
      <c r="F16" s="20" t="s">
        <v>78</v>
      </c>
      <c r="G16" s="21" t="s">
        <v>91</v>
      </c>
      <c r="H16" s="24" t="s">
        <v>38</v>
      </c>
      <c r="I16" s="24" t="s">
        <v>38</v>
      </c>
      <c r="J16" s="24" t="s">
        <v>38</v>
      </c>
      <c r="K16" s="24" t="s">
        <v>38</v>
      </c>
      <c r="L16" s="24" t="s">
        <v>38</v>
      </c>
      <c r="M16" s="24"/>
      <c r="N16" s="24"/>
      <c r="O16" s="29" t="s">
        <v>96</v>
      </c>
      <c r="P16" s="77"/>
      <c r="Q16" s="31">
        <v>600</v>
      </c>
      <c r="R16" s="47">
        <v>0</v>
      </c>
      <c r="S16" s="47">
        <v>13</v>
      </c>
      <c r="T16" s="42">
        <f t="shared" si="1"/>
        <v>13</v>
      </c>
      <c r="U16" s="76"/>
      <c r="V16" s="76"/>
      <c r="W16" s="76"/>
      <c r="X16" s="98" t="s">
        <v>357</v>
      </c>
      <c r="Y16" s="98" t="s">
        <v>357</v>
      </c>
      <c r="Z16" s="72">
        <f t="shared" si="0"/>
        <v>0</v>
      </c>
      <c r="AA16" s="88"/>
      <c r="AB16" s="88"/>
      <c r="AC16" s="88"/>
      <c r="AD16" s="108"/>
      <c r="AH16" s="108"/>
    </row>
    <row r="17" spans="1:34" ht="15" customHeight="1">
      <c r="A17" s="1">
        <v>15</v>
      </c>
      <c r="B17" s="1" t="s">
        <v>303</v>
      </c>
      <c r="C17" s="33" t="s">
        <v>92</v>
      </c>
      <c r="D17" s="33" t="s">
        <v>90</v>
      </c>
      <c r="E17" s="6" t="s">
        <v>22</v>
      </c>
      <c r="F17" s="16" t="s">
        <v>93</v>
      </c>
      <c r="G17" s="16" t="s">
        <v>94</v>
      </c>
      <c r="H17" s="34" t="s">
        <v>38</v>
      </c>
      <c r="I17" s="34" t="s">
        <v>38</v>
      </c>
      <c r="J17" s="34" t="s">
        <v>38</v>
      </c>
      <c r="K17" s="34" t="s">
        <v>38</v>
      </c>
      <c r="L17" s="34" t="s">
        <v>38</v>
      </c>
      <c r="M17" s="34"/>
      <c r="N17" s="34"/>
      <c r="O17" s="35" t="s">
        <v>95</v>
      </c>
      <c r="P17" s="79"/>
      <c r="Q17" s="36">
        <v>600</v>
      </c>
      <c r="R17" s="44">
        <v>0</v>
      </c>
      <c r="S17" s="44">
        <v>13</v>
      </c>
      <c r="T17" s="42">
        <f t="shared" si="1"/>
        <v>13</v>
      </c>
      <c r="U17" s="76"/>
      <c r="V17" s="76"/>
      <c r="W17" s="76"/>
      <c r="X17" s="98" t="s">
        <v>357</v>
      </c>
      <c r="Y17" s="98" t="s">
        <v>357</v>
      </c>
      <c r="Z17" s="72">
        <f t="shared" si="0"/>
        <v>0</v>
      </c>
      <c r="AA17" s="88"/>
      <c r="AB17" s="88"/>
      <c r="AC17" s="88"/>
      <c r="AD17" s="108"/>
      <c r="AH17" s="108"/>
    </row>
    <row r="18" spans="1:34" ht="16.5">
      <c r="A18" s="1">
        <v>16</v>
      </c>
      <c r="B18" s="1" t="s">
        <v>304</v>
      </c>
      <c r="C18" s="37" t="s">
        <v>32</v>
      </c>
      <c r="D18" s="33" t="s">
        <v>97</v>
      </c>
      <c r="E18" s="6" t="s">
        <v>22</v>
      </c>
      <c r="F18" s="38">
        <v>41927</v>
      </c>
      <c r="G18" s="39">
        <v>42052</v>
      </c>
      <c r="H18" s="34"/>
      <c r="I18" s="34" t="s">
        <v>38</v>
      </c>
      <c r="J18" s="34"/>
      <c r="K18" s="34" t="s">
        <v>38</v>
      </c>
      <c r="L18" s="34" t="s">
        <v>38</v>
      </c>
      <c r="M18" s="34"/>
      <c r="N18" s="34"/>
      <c r="O18" s="40" t="s">
        <v>98</v>
      </c>
      <c r="P18" s="79"/>
      <c r="Q18" s="36">
        <v>160</v>
      </c>
      <c r="R18" s="41">
        <v>4</v>
      </c>
      <c r="S18" s="41">
        <v>8</v>
      </c>
      <c r="T18" s="42">
        <f t="shared" si="1"/>
        <v>12</v>
      </c>
      <c r="U18" s="76"/>
      <c r="V18" s="76"/>
      <c r="W18" s="76"/>
      <c r="X18" s="98" t="s">
        <v>357</v>
      </c>
      <c r="Y18" s="98" t="s">
        <v>357</v>
      </c>
      <c r="Z18" s="72">
        <f t="shared" si="0"/>
        <v>0</v>
      </c>
      <c r="AA18" s="88"/>
      <c r="AB18" s="88"/>
      <c r="AC18" s="88"/>
      <c r="AD18" s="108"/>
      <c r="AH18" s="108"/>
    </row>
    <row r="19" spans="1:34" ht="15" customHeight="1">
      <c r="A19" s="1">
        <v>17</v>
      </c>
      <c r="B19" s="1" t="s">
        <v>303</v>
      </c>
      <c r="C19" s="37" t="s">
        <v>99</v>
      </c>
      <c r="D19" s="33" t="s">
        <v>100</v>
      </c>
      <c r="E19" s="33" t="s">
        <v>101</v>
      </c>
      <c r="F19" s="16" t="s">
        <v>102</v>
      </c>
      <c r="G19" s="16" t="s">
        <v>64</v>
      </c>
      <c r="H19" s="34" t="s">
        <v>38</v>
      </c>
      <c r="I19" s="34" t="s">
        <v>38</v>
      </c>
      <c r="J19" s="34"/>
      <c r="K19" s="34"/>
      <c r="L19" s="34"/>
      <c r="M19" s="34"/>
      <c r="N19" s="34"/>
      <c r="O19" s="33" t="s">
        <v>103</v>
      </c>
      <c r="P19" s="79"/>
      <c r="Q19" s="36">
        <v>160</v>
      </c>
      <c r="R19" s="44">
        <v>21</v>
      </c>
      <c r="S19" s="44">
        <v>2</v>
      </c>
      <c r="T19" s="42">
        <f t="shared" si="1"/>
        <v>23</v>
      </c>
      <c r="U19" s="76"/>
      <c r="V19" s="76"/>
      <c r="W19" s="76"/>
      <c r="X19" s="72">
        <v>16</v>
      </c>
      <c r="Y19" s="72">
        <v>1</v>
      </c>
      <c r="Z19" s="72">
        <f t="shared" si="0"/>
        <v>17</v>
      </c>
      <c r="AA19" s="88"/>
      <c r="AB19" s="88"/>
      <c r="AC19" s="88"/>
      <c r="AD19" s="108"/>
      <c r="AH19" s="108"/>
    </row>
    <row r="20" spans="1:34" ht="16.5">
      <c r="A20" s="1">
        <v>18</v>
      </c>
      <c r="B20" s="1" t="s">
        <v>303</v>
      </c>
      <c r="C20" s="37" t="s">
        <v>104</v>
      </c>
      <c r="D20" s="33" t="s">
        <v>105</v>
      </c>
      <c r="E20" s="33" t="s">
        <v>106</v>
      </c>
      <c r="F20" s="16" t="s">
        <v>102</v>
      </c>
      <c r="G20" s="16" t="s">
        <v>107</v>
      </c>
      <c r="H20" s="34" t="s">
        <v>38</v>
      </c>
      <c r="I20" s="34" t="s">
        <v>38</v>
      </c>
      <c r="J20" s="34" t="s">
        <v>38</v>
      </c>
      <c r="K20" s="34" t="s">
        <v>38</v>
      </c>
      <c r="L20" s="34"/>
      <c r="M20" s="34"/>
      <c r="N20" s="34"/>
      <c r="O20" s="33" t="s">
        <v>108</v>
      </c>
      <c r="P20" s="79"/>
      <c r="Q20" s="36">
        <v>40</v>
      </c>
      <c r="R20" s="44">
        <v>0</v>
      </c>
      <c r="S20" s="44">
        <v>12</v>
      </c>
      <c r="T20" s="42">
        <f t="shared" si="1"/>
        <v>12</v>
      </c>
      <c r="U20" s="76"/>
      <c r="V20" s="76"/>
      <c r="W20" s="76"/>
      <c r="X20" s="72"/>
      <c r="Y20" s="72">
        <v>12</v>
      </c>
      <c r="Z20" s="72">
        <f t="shared" si="0"/>
        <v>12</v>
      </c>
      <c r="AA20" s="88"/>
      <c r="AB20" s="88"/>
      <c r="AC20" s="88"/>
      <c r="AD20" s="108"/>
      <c r="AH20" s="108"/>
    </row>
    <row r="21" spans="1:34">
      <c r="A21" s="1">
        <v>19</v>
      </c>
      <c r="B21" s="1" t="s">
        <v>303</v>
      </c>
      <c r="C21" s="37" t="s">
        <v>16</v>
      </c>
      <c r="D21" s="33" t="s">
        <v>109</v>
      </c>
      <c r="E21" s="33" t="s">
        <v>28</v>
      </c>
      <c r="F21" s="16" t="s">
        <v>110</v>
      </c>
      <c r="G21" s="16" t="s">
        <v>111</v>
      </c>
      <c r="H21" s="34"/>
      <c r="I21" s="34"/>
      <c r="J21" s="34"/>
      <c r="K21" s="34"/>
      <c r="L21" s="34"/>
      <c r="M21" s="34" t="s">
        <v>38</v>
      </c>
      <c r="N21" s="34"/>
      <c r="O21" s="33" t="s">
        <v>112</v>
      </c>
      <c r="P21" s="79"/>
      <c r="Q21" s="36">
        <v>272</v>
      </c>
      <c r="R21" s="44">
        <v>9</v>
      </c>
      <c r="S21" s="44">
        <v>3</v>
      </c>
      <c r="T21" s="42">
        <f t="shared" si="1"/>
        <v>12</v>
      </c>
      <c r="U21" s="76"/>
      <c r="V21" s="76"/>
      <c r="W21" s="76"/>
      <c r="X21" s="98" t="s">
        <v>357</v>
      </c>
      <c r="Y21" s="98" t="s">
        <v>357</v>
      </c>
      <c r="Z21" s="72">
        <f t="shared" si="0"/>
        <v>0</v>
      </c>
      <c r="AA21" s="88"/>
      <c r="AB21" s="88"/>
      <c r="AC21" s="88"/>
      <c r="AD21" s="108"/>
      <c r="AH21" s="108"/>
    </row>
    <row r="22" spans="1:34">
      <c r="A22" s="1">
        <v>20</v>
      </c>
      <c r="B22" s="1" t="s">
        <v>303</v>
      </c>
      <c r="C22" s="37" t="s">
        <v>17</v>
      </c>
      <c r="D22" s="33" t="s">
        <v>19</v>
      </c>
      <c r="E22" s="50" t="s">
        <v>28</v>
      </c>
      <c r="F22" s="16" t="s">
        <v>83</v>
      </c>
      <c r="G22" s="16" t="s">
        <v>113</v>
      </c>
      <c r="H22" s="34"/>
      <c r="I22" s="34" t="s">
        <v>38</v>
      </c>
      <c r="J22" s="34"/>
      <c r="K22" s="34" t="s">
        <v>38</v>
      </c>
      <c r="L22" s="34"/>
      <c r="M22" s="34"/>
      <c r="N22" s="34"/>
      <c r="O22" s="33" t="s">
        <v>114</v>
      </c>
      <c r="P22" s="79"/>
      <c r="Q22" s="36">
        <v>232</v>
      </c>
      <c r="R22" s="44">
        <v>16</v>
      </c>
      <c r="S22" s="44">
        <v>26</v>
      </c>
      <c r="T22" s="42">
        <f t="shared" si="1"/>
        <v>42</v>
      </c>
      <c r="U22" s="76"/>
      <c r="V22" s="76"/>
      <c r="W22" s="76"/>
      <c r="X22" s="72">
        <v>4</v>
      </c>
      <c r="Y22" s="72">
        <v>11</v>
      </c>
      <c r="Z22" s="72">
        <f t="shared" si="0"/>
        <v>15</v>
      </c>
      <c r="AA22" s="88"/>
      <c r="AB22" s="88"/>
      <c r="AC22" s="88"/>
      <c r="AD22" s="108"/>
      <c r="AH22" s="108"/>
    </row>
    <row r="23" spans="1:34" ht="16.5">
      <c r="A23" s="1">
        <v>21</v>
      </c>
      <c r="B23" s="1" t="s">
        <v>303</v>
      </c>
      <c r="C23" s="37" t="s">
        <v>104</v>
      </c>
      <c r="D23" s="33" t="s">
        <v>115</v>
      </c>
      <c r="E23" s="33" t="s">
        <v>101</v>
      </c>
      <c r="F23" s="16" t="s">
        <v>83</v>
      </c>
      <c r="G23" s="16" t="s">
        <v>116</v>
      </c>
      <c r="H23" s="34"/>
      <c r="I23" s="34" t="s">
        <v>38</v>
      </c>
      <c r="J23" s="34"/>
      <c r="K23" s="34" t="s">
        <v>38</v>
      </c>
      <c r="L23" s="34"/>
      <c r="M23" s="34"/>
      <c r="N23" s="34"/>
      <c r="O23" s="33" t="s">
        <v>117</v>
      </c>
      <c r="P23" s="79"/>
      <c r="Q23" s="36">
        <v>40</v>
      </c>
      <c r="R23" s="44">
        <v>20</v>
      </c>
      <c r="S23" s="44">
        <v>0</v>
      </c>
      <c r="T23" s="42">
        <f t="shared" si="1"/>
        <v>20</v>
      </c>
      <c r="U23" s="76"/>
      <c r="V23" s="76"/>
      <c r="W23" s="76"/>
      <c r="X23" s="72">
        <v>16</v>
      </c>
      <c r="Y23" s="72"/>
      <c r="Z23" s="72">
        <f t="shared" si="0"/>
        <v>16</v>
      </c>
      <c r="AA23" s="88"/>
      <c r="AB23" s="88"/>
      <c r="AC23" s="88"/>
      <c r="AD23" s="108"/>
      <c r="AH23" s="108"/>
    </row>
    <row r="24" spans="1:34" ht="16.5" customHeight="1">
      <c r="A24" s="1">
        <v>22</v>
      </c>
      <c r="B24" s="1" t="s">
        <v>303</v>
      </c>
      <c r="C24" s="37" t="s">
        <v>118</v>
      </c>
      <c r="D24" s="33" t="s">
        <v>119</v>
      </c>
      <c r="E24" s="50" t="s">
        <v>120</v>
      </c>
      <c r="F24" s="16" t="s">
        <v>83</v>
      </c>
      <c r="G24" s="16" t="s">
        <v>121</v>
      </c>
      <c r="H24" s="34" t="s">
        <v>38</v>
      </c>
      <c r="I24" s="34" t="s">
        <v>38</v>
      </c>
      <c r="J24" s="34"/>
      <c r="K24" s="34" t="s">
        <v>38</v>
      </c>
      <c r="L24" s="34"/>
      <c r="M24" s="34"/>
      <c r="N24" s="34"/>
      <c r="O24" s="33" t="s">
        <v>122</v>
      </c>
      <c r="P24" s="79"/>
      <c r="Q24" s="36">
        <v>288</v>
      </c>
      <c r="R24" s="44">
        <v>0</v>
      </c>
      <c r="S24" s="44">
        <v>13</v>
      </c>
      <c r="T24" s="42">
        <f t="shared" si="1"/>
        <v>13</v>
      </c>
      <c r="U24" s="76"/>
      <c r="V24" s="76"/>
      <c r="W24" s="76"/>
      <c r="X24" s="187" t="s">
        <v>433</v>
      </c>
      <c r="Y24" s="187" t="s">
        <v>433</v>
      </c>
      <c r="Z24" s="72">
        <f t="shared" si="0"/>
        <v>0</v>
      </c>
      <c r="AA24" s="88"/>
      <c r="AB24" s="88"/>
      <c r="AC24" s="88"/>
      <c r="AD24" s="108"/>
      <c r="AH24" s="108"/>
    </row>
    <row r="25" spans="1:34" ht="24.75">
      <c r="A25" s="1">
        <v>23</v>
      </c>
      <c r="B25" s="1" t="s">
        <v>303</v>
      </c>
      <c r="C25" s="37" t="s">
        <v>123</v>
      </c>
      <c r="D25" s="33" t="s">
        <v>124</v>
      </c>
      <c r="E25" s="51" t="s">
        <v>127</v>
      </c>
      <c r="F25" s="16" t="s">
        <v>125</v>
      </c>
      <c r="G25" s="16" t="s">
        <v>126</v>
      </c>
      <c r="H25" s="34" t="s">
        <v>38</v>
      </c>
      <c r="I25" s="34" t="s">
        <v>38</v>
      </c>
      <c r="J25" s="34" t="s">
        <v>38</v>
      </c>
      <c r="K25" s="34" t="s">
        <v>38</v>
      </c>
      <c r="L25" s="34" t="s">
        <v>38</v>
      </c>
      <c r="M25" s="34"/>
      <c r="N25" s="34"/>
      <c r="O25" s="33" t="s">
        <v>128</v>
      </c>
      <c r="P25" s="79"/>
      <c r="Q25" s="36">
        <v>120</v>
      </c>
      <c r="R25" s="44">
        <v>0</v>
      </c>
      <c r="S25" s="44">
        <v>14</v>
      </c>
      <c r="T25" s="42">
        <f t="shared" si="1"/>
        <v>14</v>
      </c>
      <c r="U25" s="76"/>
      <c r="V25" s="76"/>
      <c r="W25" s="76"/>
      <c r="X25" s="72"/>
      <c r="Y25" s="72">
        <v>11</v>
      </c>
      <c r="Z25" s="72">
        <f t="shared" si="0"/>
        <v>11</v>
      </c>
      <c r="AA25" s="88"/>
      <c r="AB25" s="88"/>
      <c r="AC25" s="88"/>
      <c r="AD25" s="108"/>
      <c r="AH25" s="108"/>
    </row>
    <row r="26" spans="1:34" ht="16.5">
      <c r="A26" s="1">
        <v>24</v>
      </c>
      <c r="B26" s="1" t="s">
        <v>302</v>
      </c>
      <c r="C26" s="37" t="s">
        <v>129</v>
      </c>
      <c r="D26" s="33" t="s">
        <v>130</v>
      </c>
      <c r="E26" s="43" t="s">
        <v>131</v>
      </c>
      <c r="F26" s="16" t="s">
        <v>125</v>
      </c>
      <c r="G26" s="16" t="s">
        <v>132</v>
      </c>
      <c r="H26" s="34" t="s">
        <v>38</v>
      </c>
      <c r="I26" s="34" t="s">
        <v>38</v>
      </c>
      <c r="J26" s="34" t="s">
        <v>38</v>
      </c>
      <c r="K26" s="34" t="s">
        <v>38</v>
      </c>
      <c r="L26" s="34" t="s">
        <v>38</v>
      </c>
      <c r="M26" s="34"/>
      <c r="N26" s="34"/>
      <c r="O26" s="33" t="s">
        <v>133</v>
      </c>
      <c r="P26" s="79"/>
      <c r="Q26" s="36">
        <v>180</v>
      </c>
      <c r="R26" s="44">
        <v>1</v>
      </c>
      <c r="S26" s="44">
        <v>0</v>
      </c>
      <c r="T26" s="42">
        <f t="shared" si="1"/>
        <v>1</v>
      </c>
      <c r="U26" s="76"/>
      <c r="V26" s="76"/>
      <c r="W26" s="76"/>
      <c r="X26" s="72">
        <v>1</v>
      </c>
      <c r="Y26" s="72"/>
      <c r="Z26" s="72">
        <f t="shared" si="0"/>
        <v>1</v>
      </c>
      <c r="AA26" s="88"/>
      <c r="AB26" s="88"/>
      <c r="AC26" s="88"/>
      <c r="AD26" s="108"/>
      <c r="AH26" s="108"/>
    </row>
    <row r="27" spans="1:34">
      <c r="A27" s="1">
        <v>25</v>
      </c>
      <c r="B27" s="1" t="s">
        <v>303</v>
      </c>
      <c r="C27" s="37" t="s">
        <v>134</v>
      </c>
      <c r="D27" s="33" t="s">
        <v>135</v>
      </c>
      <c r="E27" s="33" t="s">
        <v>136</v>
      </c>
      <c r="F27" s="16" t="s">
        <v>125</v>
      </c>
      <c r="G27" s="16" t="s">
        <v>137</v>
      </c>
      <c r="H27" s="34" t="s">
        <v>38</v>
      </c>
      <c r="I27" s="34" t="s">
        <v>38</v>
      </c>
      <c r="J27" s="34" t="s">
        <v>38</v>
      </c>
      <c r="K27" s="34" t="s">
        <v>38</v>
      </c>
      <c r="L27" s="34"/>
      <c r="M27" s="34"/>
      <c r="N27" s="34"/>
      <c r="O27" s="33" t="s">
        <v>138</v>
      </c>
      <c r="P27" s="79"/>
      <c r="Q27" s="36">
        <v>120</v>
      </c>
      <c r="R27" s="44">
        <v>15</v>
      </c>
      <c r="S27" s="44">
        <v>0</v>
      </c>
      <c r="T27" s="42">
        <f t="shared" si="1"/>
        <v>15</v>
      </c>
      <c r="U27" s="76"/>
      <c r="V27" s="76"/>
      <c r="W27" s="76"/>
      <c r="X27" s="72">
        <v>14</v>
      </c>
      <c r="Y27" s="72"/>
      <c r="Z27" s="72">
        <f t="shared" si="0"/>
        <v>14</v>
      </c>
      <c r="AA27" s="88"/>
      <c r="AB27" s="88"/>
      <c r="AC27" s="88"/>
      <c r="AD27" s="108"/>
      <c r="AH27" s="108"/>
    </row>
    <row r="28" spans="1:34" ht="16.5">
      <c r="A28" s="1">
        <v>26</v>
      </c>
      <c r="B28" s="1" t="s">
        <v>302</v>
      </c>
      <c r="C28" s="37" t="s">
        <v>139</v>
      </c>
      <c r="D28" s="33" t="s">
        <v>140</v>
      </c>
      <c r="E28" s="33" t="s">
        <v>131</v>
      </c>
      <c r="F28" s="16" t="s">
        <v>125</v>
      </c>
      <c r="G28" s="16" t="s">
        <v>141</v>
      </c>
      <c r="H28" s="34" t="s">
        <v>38</v>
      </c>
      <c r="I28" s="34" t="s">
        <v>38</v>
      </c>
      <c r="J28" s="34" t="s">
        <v>38</v>
      </c>
      <c r="K28" s="34" t="s">
        <v>38</v>
      </c>
      <c r="L28" s="34" t="s">
        <v>38</v>
      </c>
      <c r="M28" s="34"/>
      <c r="N28" s="34"/>
      <c r="O28" s="33" t="s">
        <v>133</v>
      </c>
      <c r="P28" s="79"/>
      <c r="Q28" s="36">
        <v>120</v>
      </c>
      <c r="R28" s="44">
        <v>4</v>
      </c>
      <c r="S28" s="44">
        <v>1</v>
      </c>
      <c r="T28" s="42">
        <f t="shared" si="1"/>
        <v>5</v>
      </c>
      <c r="U28" s="76"/>
      <c r="V28" s="76"/>
      <c r="W28" s="76"/>
      <c r="X28" s="72">
        <v>2</v>
      </c>
      <c r="Y28" s="72"/>
      <c r="Z28" s="72">
        <f t="shared" si="0"/>
        <v>2</v>
      </c>
      <c r="AA28" s="88"/>
      <c r="AB28" s="88"/>
      <c r="AC28" s="88"/>
      <c r="AD28" s="108"/>
      <c r="AH28" s="108"/>
    </row>
    <row r="29" spans="1:34" ht="16.5">
      <c r="A29" s="1">
        <v>27</v>
      </c>
      <c r="B29" s="1" t="s">
        <v>302</v>
      </c>
      <c r="C29" s="37" t="s">
        <v>139</v>
      </c>
      <c r="D29" s="13" t="s">
        <v>142</v>
      </c>
      <c r="E29" s="53" t="s">
        <v>45</v>
      </c>
      <c r="F29" s="16" t="s">
        <v>143</v>
      </c>
      <c r="G29" s="16" t="s">
        <v>144</v>
      </c>
      <c r="H29" s="34" t="s">
        <v>38</v>
      </c>
      <c r="I29" s="34" t="s">
        <v>38</v>
      </c>
      <c r="J29" s="34" t="s">
        <v>38</v>
      </c>
      <c r="K29" s="34" t="s">
        <v>38</v>
      </c>
      <c r="L29" s="34" t="s">
        <v>38</v>
      </c>
      <c r="M29" s="34"/>
      <c r="N29" s="34"/>
      <c r="O29" s="62" t="s">
        <v>145</v>
      </c>
      <c r="P29" s="79"/>
      <c r="Q29" s="36">
        <v>120</v>
      </c>
      <c r="R29" s="44">
        <v>11</v>
      </c>
      <c r="S29" s="44">
        <v>0</v>
      </c>
      <c r="T29" s="42">
        <f t="shared" si="1"/>
        <v>11</v>
      </c>
      <c r="U29" s="76"/>
      <c r="V29" s="76"/>
      <c r="W29" s="76"/>
      <c r="X29" s="72">
        <v>8</v>
      </c>
      <c r="Y29" s="72"/>
      <c r="Z29" s="72">
        <f t="shared" si="0"/>
        <v>8</v>
      </c>
      <c r="AA29" s="88"/>
      <c r="AB29" s="88"/>
      <c r="AC29" s="88"/>
      <c r="AD29" s="108"/>
      <c r="AH29" s="108"/>
    </row>
    <row r="30" spans="1:34" ht="16.5">
      <c r="A30" s="1">
        <v>28</v>
      </c>
      <c r="B30" s="1" t="s">
        <v>302</v>
      </c>
      <c r="C30" s="37" t="s">
        <v>139</v>
      </c>
      <c r="D30" s="13" t="s">
        <v>146</v>
      </c>
      <c r="E30" s="53" t="s">
        <v>147</v>
      </c>
      <c r="F30" s="16" t="s">
        <v>125</v>
      </c>
      <c r="G30" s="16" t="s">
        <v>141</v>
      </c>
      <c r="H30" s="34" t="s">
        <v>38</v>
      </c>
      <c r="I30" s="34" t="s">
        <v>38</v>
      </c>
      <c r="J30" s="34" t="s">
        <v>38</v>
      </c>
      <c r="K30" s="34" t="s">
        <v>38</v>
      </c>
      <c r="L30" s="34" t="s">
        <v>38</v>
      </c>
      <c r="M30" s="34"/>
      <c r="N30" s="34"/>
      <c r="O30" s="40" t="s">
        <v>145</v>
      </c>
      <c r="P30" s="79"/>
      <c r="Q30" s="36">
        <v>120</v>
      </c>
      <c r="R30" s="44">
        <v>4</v>
      </c>
      <c r="S30" s="44">
        <v>1</v>
      </c>
      <c r="T30" s="42">
        <f t="shared" si="1"/>
        <v>5</v>
      </c>
      <c r="U30" s="76"/>
      <c r="V30" s="76"/>
      <c r="W30" s="76"/>
      <c r="X30" s="72">
        <v>2</v>
      </c>
      <c r="Y30" s="72"/>
      <c r="Z30" s="72">
        <f t="shared" si="0"/>
        <v>2</v>
      </c>
      <c r="AA30" s="88"/>
      <c r="AB30" s="88"/>
      <c r="AC30" s="88"/>
      <c r="AD30" s="108"/>
      <c r="AH30" s="108"/>
    </row>
    <row r="31" spans="1:34" ht="16.5">
      <c r="A31" s="1">
        <v>29</v>
      </c>
      <c r="B31" s="1" t="s">
        <v>304</v>
      </c>
      <c r="C31" s="37" t="s">
        <v>32</v>
      </c>
      <c r="D31" s="13" t="s">
        <v>148</v>
      </c>
      <c r="E31" s="53" t="s">
        <v>22</v>
      </c>
      <c r="F31" s="16" t="s">
        <v>149</v>
      </c>
      <c r="G31" s="16" t="s">
        <v>150</v>
      </c>
      <c r="H31" s="34" t="s">
        <v>38</v>
      </c>
      <c r="I31" s="34" t="s">
        <v>38</v>
      </c>
      <c r="J31" s="34" t="s">
        <v>38</v>
      </c>
      <c r="K31" s="34" t="s">
        <v>38</v>
      </c>
      <c r="L31" s="34"/>
      <c r="M31" s="34"/>
      <c r="N31" s="34"/>
      <c r="O31" s="80" t="s">
        <v>151</v>
      </c>
      <c r="P31" s="79"/>
      <c r="Q31" s="36">
        <v>240</v>
      </c>
      <c r="R31" s="44">
        <v>8</v>
      </c>
      <c r="S31" s="44">
        <v>5</v>
      </c>
      <c r="T31" s="42">
        <f t="shared" si="1"/>
        <v>13</v>
      </c>
      <c r="U31" s="76"/>
      <c r="V31" s="76"/>
      <c r="W31" s="76"/>
      <c r="X31" s="72">
        <v>5</v>
      </c>
      <c r="Y31" s="72">
        <v>2</v>
      </c>
      <c r="Z31" s="72">
        <f t="shared" si="0"/>
        <v>7</v>
      </c>
      <c r="AA31" s="88"/>
      <c r="AB31" s="88"/>
      <c r="AC31" s="88"/>
      <c r="AD31" s="108"/>
      <c r="AH31" s="108"/>
    </row>
    <row r="32" spans="1:34">
      <c r="A32" s="1">
        <v>30</v>
      </c>
      <c r="B32" s="1" t="s">
        <v>303</v>
      </c>
      <c r="C32" s="52" t="s">
        <v>152</v>
      </c>
      <c r="D32" s="33" t="s">
        <v>153</v>
      </c>
      <c r="E32" s="33" t="s">
        <v>101</v>
      </c>
      <c r="F32" s="54" t="s">
        <v>154</v>
      </c>
      <c r="G32" s="55" t="s">
        <v>155</v>
      </c>
      <c r="H32" s="34"/>
      <c r="I32" s="34" t="s">
        <v>38</v>
      </c>
      <c r="J32" s="34" t="s">
        <v>38</v>
      </c>
      <c r="K32" s="34" t="s">
        <v>38</v>
      </c>
      <c r="L32" s="34"/>
      <c r="M32" s="34"/>
      <c r="N32" s="34"/>
      <c r="O32" s="40" t="s">
        <v>156</v>
      </c>
      <c r="P32" s="79"/>
      <c r="Q32" s="36">
        <v>120</v>
      </c>
      <c r="R32" s="44">
        <v>12</v>
      </c>
      <c r="S32" s="44">
        <v>1</v>
      </c>
      <c r="T32" s="42">
        <f t="shared" si="1"/>
        <v>13</v>
      </c>
      <c r="U32" s="76"/>
      <c r="V32" s="76"/>
      <c r="W32" s="76"/>
      <c r="X32" s="72">
        <v>7</v>
      </c>
      <c r="Y32" s="72">
        <v>0</v>
      </c>
      <c r="Z32" s="72">
        <f t="shared" si="0"/>
        <v>7</v>
      </c>
      <c r="AA32" s="88"/>
      <c r="AB32" s="88"/>
      <c r="AC32" s="88"/>
      <c r="AD32" s="108"/>
      <c r="AH32" s="108"/>
    </row>
    <row r="33" spans="1:34">
      <c r="A33" s="165" t="s">
        <v>11</v>
      </c>
      <c r="B33" s="168" t="s">
        <v>305</v>
      </c>
      <c r="C33" s="166" t="s">
        <v>0</v>
      </c>
      <c r="D33" s="166" t="s">
        <v>1</v>
      </c>
      <c r="E33" s="166" t="s">
        <v>2</v>
      </c>
      <c r="F33" s="167" t="s">
        <v>3</v>
      </c>
      <c r="G33" s="166" t="s">
        <v>4</v>
      </c>
      <c r="H33" s="179" t="s">
        <v>5</v>
      </c>
      <c r="I33" s="180"/>
      <c r="J33" s="180"/>
      <c r="K33" s="180"/>
      <c r="L33" s="180"/>
      <c r="M33" s="180"/>
      <c r="N33" s="181"/>
      <c r="O33" s="175" t="s">
        <v>6</v>
      </c>
      <c r="P33" s="176"/>
      <c r="Q33" s="177" t="s">
        <v>7</v>
      </c>
      <c r="R33" s="172" t="s">
        <v>8</v>
      </c>
      <c r="S33" s="173"/>
      <c r="T33" s="174"/>
      <c r="U33" s="155" t="s">
        <v>262</v>
      </c>
      <c r="V33" s="159"/>
      <c r="W33" s="160"/>
      <c r="X33" s="154" t="s">
        <v>260</v>
      </c>
      <c r="Y33" s="154"/>
      <c r="Z33" s="154"/>
      <c r="AA33" s="182" t="s">
        <v>293</v>
      </c>
      <c r="AB33" s="183"/>
      <c r="AC33" s="184"/>
      <c r="AD33" s="106"/>
      <c r="AH33" s="108"/>
    </row>
    <row r="34" spans="1:34">
      <c r="A34" s="165"/>
      <c r="B34" s="169"/>
      <c r="C34" s="166"/>
      <c r="D34" s="166"/>
      <c r="E34" s="166"/>
      <c r="F34" s="167"/>
      <c r="G34" s="166"/>
      <c r="H34" s="2" t="s">
        <v>12</v>
      </c>
      <c r="I34" s="2" t="s">
        <v>13</v>
      </c>
      <c r="J34" s="2" t="s">
        <v>14</v>
      </c>
      <c r="K34" s="2" t="s">
        <v>12</v>
      </c>
      <c r="L34" s="2" t="s">
        <v>15</v>
      </c>
      <c r="M34" s="2" t="s">
        <v>15</v>
      </c>
      <c r="N34" s="2" t="s">
        <v>12</v>
      </c>
      <c r="O34" s="2" t="s">
        <v>25</v>
      </c>
      <c r="P34" s="49" t="s">
        <v>26</v>
      </c>
      <c r="Q34" s="178"/>
      <c r="R34" s="2" t="s">
        <v>9</v>
      </c>
      <c r="S34" s="2" t="s">
        <v>10</v>
      </c>
      <c r="T34" s="2" t="s">
        <v>24</v>
      </c>
      <c r="U34" s="155"/>
      <c r="V34" s="159"/>
      <c r="W34" s="160"/>
      <c r="X34" s="1" t="s">
        <v>9</v>
      </c>
      <c r="Y34" s="1" t="s">
        <v>10</v>
      </c>
      <c r="Z34" s="1" t="s">
        <v>24</v>
      </c>
      <c r="AA34" s="182"/>
      <c r="AB34" s="183"/>
      <c r="AC34" s="184"/>
      <c r="AD34" s="106"/>
      <c r="AH34" s="108"/>
    </row>
    <row r="35" spans="1:34" ht="16.5">
      <c r="A35" s="3">
        <v>31</v>
      </c>
      <c r="B35" s="3" t="s">
        <v>304</v>
      </c>
      <c r="C35" s="37" t="s">
        <v>157</v>
      </c>
      <c r="D35" s="45" t="s">
        <v>158</v>
      </c>
      <c r="E35" s="34" t="s">
        <v>159</v>
      </c>
      <c r="F35" s="66" t="s">
        <v>160</v>
      </c>
      <c r="G35" s="66" t="s">
        <v>161</v>
      </c>
      <c r="H35" s="63"/>
      <c r="I35" s="63"/>
      <c r="J35" s="63"/>
      <c r="K35" s="63"/>
      <c r="L35" s="63"/>
      <c r="M35" s="63" t="s">
        <v>38</v>
      </c>
      <c r="N35" s="63" t="s">
        <v>38</v>
      </c>
      <c r="O35" s="40"/>
      <c r="P35" s="81" t="s">
        <v>54</v>
      </c>
      <c r="Q35" s="65">
        <v>160</v>
      </c>
      <c r="R35" s="44">
        <v>5</v>
      </c>
      <c r="S35" s="44">
        <v>10</v>
      </c>
      <c r="T35" s="41">
        <f t="shared" ref="T35:T66" si="2">SUM(R35,S35)</f>
        <v>15</v>
      </c>
      <c r="U35" s="152" t="s">
        <v>24</v>
      </c>
      <c r="V35" s="152"/>
      <c r="W35" s="152"/>
      <c r="X35" s="72">
        <v>4</v>
      </c>
      <c r="Y35" s="72">
        <v>5</v>
      </c>
      <c r="Z35" s="72">
        <f>SUM(X35:Y35)</f>
        <v>9</v>
      </c>
      <c r="AA35" s="152" t="s">
        <v>24</v>
      </c>
      <c r="AB35" s="152"/>
      <c r="AC35" s="152"/>
      <c r="AD35" s="107"/>
      <c r="AH35" s="108"/>
    </row>
    <row r="36" spans="1:34" ht="16.5">
      <c r="A36" s="3">
        <v>32</v>
      </c>
      <c r="B36" s="3" t="s">
        <v>303</v>
      </c>
      <c r="C36" s="37" t="s">
        <v>162</v>
      </c>
      <c r="D36" s="45" t="s">
        <v>163</v>
      </c>
      <c r="E36" s="34" t="s">
        <v>28</v>
      </c>
      <c r="F36" s="66" t="s">
        <v>164</v>
      </c>
      <c r="G36" s="66" t="s">
        <v>165</v>
      </c>
      <c r="H36" s="63" t="s">
        <v>38</v>
      </c>
      <c r="I36" s="63" t="s">
        <v>38</v>
      </c>
      <c r="J36" s="63"/>
      <c r="K36" s="63" t="s">
        <v>38</v>
      </c>
      <c r="L36" s="63" t="s">
        <v>38</v>
      </c>
      <c r="M36" s="63" t="s">
        <v>38</v>
      </c>
      <c r="N36" s="63"/>
      <c r="O36" s="40" t="s">
        <v>166</v>
      </c>
      <c r="P36" s="81" t="s">
        <v>167</v>
      </c>
      <c r="Q36" s="65">
        <v>272</v>
      </c>
      <c r="R36" s="44">
        <v>17</v>
      </c>
      <c r="S36" s="44">
        <v>3</v>
      </c>
      <c r="T36" s="41">
        <f t="shared" si="2"/>
        <v>20</v>
      </c>
      <c r="U36" s="73" t="s">
        <v>9</v>
      </c>
      <c r="V36" s="75"/>
      <c r="W36" s="73" t="s">
        <v>10</v>
      </c>
      <c r="X36" s="104" t="s">
        <v>357</v>
      </c>
      <c r="Y36" s="104" t="s">
        <v>357</v>
      </c>
      <c r="Z36" s="72">
        <f t="shared" ref="Z36:Z66" si="3">SUM(X36:Y36)</f>
        <v>0</v>
      </c>
      <c r="AA36" s="73" t="s">
        <v>9</v>
      </c>
      <c r="AB36" s="75"/>
      <c r="AC36" s="73" t="s">
        <v>10</v>
      </c>
      <c r="AD36" s="107"/>
      <c r="AH36" s="108"/>
    </row>
    <row r="37" spans="1:34" ht="16.5">
      <c r="A37" s="3">
        <v>33</v>
      </c>
      <c r="B37" s="3" t="s">
        <v>304</v>
      </c>
      <c r="C37" s="37" t="s">
        <v>157</v>
      </c>
      <c r="D37" s="57" t="s">
        <v>158</v>
      </c>
      <c r="E37" s="34" t="s">
        <v>168</v>
      </c>
      <c r="F37" s="66" t="s">
        <v>164</v>
      </c>
      <c r="G37" s="66" t="s">
        <v>169</v>
      </c>
      <c r="H37" s="63" t="s">
        <v>38</v>
      </c>
      <c r="I37" s="63" t="s">
        <v>38</v>
      </c>
      <c r="J37" s="63" t="s">
        <v>38</v>
      </c>
      <c r="K37" s="63" t="s">
        <v>38</v>
      </c>
      <c r="L37" s="63" t="s">
        <v>38</v>
      </c>
      <c r="M37" s="63"/>
      <c r="N37" s="63"/>
      <c r="O37" s="40" t="s">
        <v>170</v>
      </c>
      <c r="P37" s="82"/>
      <c r="Q37" s="65">
        <v>240</v>
      </c>
      <c r="R37" s="44">
        <v>2</v>
      </c>
      <c r="S37" s="44">
        <v>12</v>
      </c>
      <c r="T37" s="41">
        <f t="shared" si="2"/>
        <v>14</v>
      </c>
      <c r="U37" s="74">
        <f>SUM(R35:R66)</f>
        <v>216</v>
      </c>
      <c r="V37" s="75"/>
      <c r="W37" s="74">
        <f>SUM(S35:S66)</f>
        <v>296</v>
      </c>
      <c r="X37" s="72">
        <v>2</v>
      </c>
      <c r="Y37" s="72">
        <v>7</v>
      </c>
      <c r="Z37" s="72">
        <f t="shared" si="3"/>
        <v>9</v>
      </c>
      <c r="AA37" s="74">
        <f>SUM(X35:X66)</f>
        <v>92</v>
      </c>
      <c r="AB37" s="75"/>
      <c r="AC37" s="74">
        <f>SUM(Y35:Y66)</f>
        <v>180</v>
      </c>
      <c r="AD37" s="107"/>
      <c r="AH37" s="108"/>
    </row>
    <row r="38" spans="1:34">
      <c r="A38" s="3">
        <v>34</v>
      </c>
      <c r="B38" s="3" t="s">
        <v>304</v>
      </c>
      <c r="C38" s="59" t="s">
        <v>32</v>
      </c>
      <c r="D38" s="6" t="s">
        <v>97</v>
      </c>
      <c r="E38" s="34" t="s">
        <v>159</v>
      </c>
      <c r="F38" s="66" t="s">
        <v>164</v>
      </c>
      <c r="G38" s="66" t="s">
        <v>171</v>
      </c>
      <c r="H38" s="63" t="s">
        <v>38</v>
      </c>
      <c r="I38" s="63" t="s">
        <v>38</v>
      </c>
      <c r="J38" s="63"/>
      <c r="K38" s="63" t="s">
        <v>38</v>
      </c>
      <c r="L38" s="63"/>
      <c r="M38" s="63"/>
      <c r="N38" s="63"/>
      <c r="O38" s="40" t="s">
        <v>172</v>
      </c>
      <c r="P38" s="83"/>
      <c r="Q38" s="65">
        <v>160</v>
      </c>
      <c r="R38" s="44">
        <v>12</v>
      </c>
      <c r="S38" s="44">
        <v>8</v>
      </c>
      <c r="T38" s="41">
        <f t="shared" si="2"/>
        <v>20</v>
      </c>
      <c r="U38" s="74"/>
      <c r="V38" s="75"/>
      <c r="W38" s="74"/>
      <c r="X38" s="72">
        <v>4</v>
      </c>
      <c r="Y38" s="72">
        <v>0</v>
      </c>
      <c r="Z38" s="72">
        <f t="shared" si="3"/>
        <v>4</v>
      </c>
      <c r="AA38" s="74"/>
      <c r="AB38" s="75"/>
      <c r="AC38" s="74"/>
      <c r="AD38" s="107"/>
      <c r="AH38" s="108"/>
    </row>
    <row r="39" spans="1:34">
      <c r="A39" s="3">
        <v>35</v>
      </c>
      <c r="B39" s="3" t="s">
        <v>303</v>
      </c>
      <c r="C39" s="59" t="s">
        <v>176</v>
      </c>
      <c r="D39" s="6" t="s">
        <v>173</v>
      </c>
      <c r="E39" s="34" t="s">
        <v>174</v>
      </c>
      <c r="F39" s="66" t="s">
        <v>164</v>
      </c>
      <c r="G39" s="66" t="s">
        <v>175</v>
      </c>
      <c r="H39" s="63" t="s">
        <v>38</v>
      </c>
      <c r="I39" s="63" t="s">
        <v>38</v>
      </c>
      <c r="J39" s="63" t="s">
        <v>38</v>
      </c>
      <c r="K39" s="63"/>
      <c r="L39" s="63"/>
      <c r="M39" s="63"/>
      <c r="N39" s="63"/>
      <c r="O39" s="40" t="s">
        <v>49</v>
      </c>
      <c r="P39" s="84"/>
      <c r="Q39" s="65">
        <v>312</v>
      </c>
      <c r="R39" s="44">
        <v>22</v>
      </c>
      <c r="S39" s="44">
        <v>14</v>
      </c>
      <c r="T39" s="41">
        <f t="shared" si="2"/>
        <v>36</v>
      </c>
      <c r="U39" s="153">
        <f>SUM(T35:T66)</f>
        <v>512</v>
      </c>
      <c r="V39" s="153"/>
      <c r="W39" s="153"/>
      <c r="X39" s="98" t="s">
        <v>357</v>
      </c>
      <c r="Y39" s="98" t="s">
        <v>357</v>
      </c>
      <c r="Z39" s="72">
        <f t="shared" si="3"/>
        <v>0</v>
      </c>
      <c r="AA39" s="153">
        <f>SUM(Z35:Z66)</f>
        <v>272</v>
      </c>
      <c r="AB39" s="153"/>
      <c r="AC39" s="153"/>
      <c r="AD39" s="107"/>
      <c r="AH39" s="108"/>
    </row>
    <row r="40" spans="1:34">
      <c r="A40" s="3">
        <v>36</v>
      </c>
      <c r="B40" s="3" t="s">
        <v>302</v>
      </c>
      <c r="C40" s="59" t="s">
        <v>139</v>
      </c>
      <c r="D40" s="58" t="s">
        <v>177</v>
      </c>
      <c r="E40" s="34" t="s">
        <v>178</v>
      </c>
      <c r="F40" s="66" t="s">
        <v>164</v>
      </c>
      <c r="G40" s="66" t="s">
        <v>56</v>
      </c>
      <c r="H40" s="63" t="s">
        <v>38</v>
      </c>
      <c r="I40" s="63" t="s">
        <v>38</v>
      </c>
      <c r="J40" s="63" t="s">
        <v>38</v>
      </c>
      <c r="K40" s="63" t="s">
        <v>38</v>
      </c>
      <c r="L40" s="63"/>
      <c r="M40" s="63"/>
      <c r="N40" s="63"/>
      <c r="O40" s="40" t="s">
        <v>145</v>
      </c>
      <c r="P40" s="84"/>
      <c r="Q40" s="65">
        <v>120</v>
      </c>
      <c r="R40" s="44">
        <v>6</v>
      </c>
      <c r="S40" s="44">
        <v>0</v>
      </c>
      <c r="T40" s="41">
        <f t="shared" si="2"/>
        <v>6</v>
      </c>
      <c r="U40" s="76"/>
      <c r="V40" s="76"/>
      <c r="W40" s="76"/>
      <c r="X40" s="72">
        <v>3</v>
      </c>
      <c r="Y40" s="72"/>
      <c r="Z40" s="72">
        <f t="shared" si="3"/>
        <v>3</v>
      </c>
      <c r="AA40" s="88"/>
      <c r="AB40" s="88"/>
      <c r="AC40" s="88"/>
      <c r="AD40" s="108"/>
      <c r="AH40" s="108"/>
    </row>
    <row r="41" spans="1:34">
      <c r="A41" s="3">
        <v>37</v>
      </c>
      <c r="B41" s="3" t="s">
        <v>303</v>
      </c>
      <c r="C41" s="59" t="s">
        <v>104</v>
      </c>
      <c r="D41" s="58" t="s">
        <v>179</v>
      </c>
      <c r="E41" s="34" t="s">
        <v>101</v>
      </c>
      <c r="F41" s="66" t="s">
        <v>180</v>
      </c>
      <c r="G41" s="66" t="s">
        <v>181</v>
      </c>
      <c r="H41" s="63"/>
      <c r="I41" s="63"/>
      <c r="J41" s="63" t="s">
        <v>38</v>
      </c>
      <c r="K41" s="63"/>
      <c r="L41" s="63" t="s">
        <v>38</v>
      </c>
      <c r="M41" s="63"/>
      <c r="N41" s="63"/>
      <c r="O41" s="40" t="s">
        <v>182</v>
      </c>
      <c r="P41" s="84"/>
      <c r="Q41" s="65">
        <v>40</v>
      </c>
      <c r="R41" s="44">
        <v>6</v>
      </c>
      <c r="S41" s="44">
        <v>6</v>
      </c>
      <c r="T41" s="41">
        <f t="shared" si="2"/>
        <v>12</v>
      </c>
      <c r="U41" s="76"/>
      <c r="V41" s="76"/>
      <c r="W41" s="76"/>
      <c r="X41" s="72">
        <v>6</v>
      </c>
      <c r="Y41" s="72">
        <v>5</v>
      </c>
      <c r="Z41" s="72">
        <f t="shared" si="3"/>
        <v>11</v>
      </c>
      <c r="AA41" s="88"/>
      <c r="AB41" s="88"/>
      <c r="AC41" s="88"/>
      <c r="AD41" s="108"/>
      <c r="AH41" s="108"/>
    </row>
    <row r="42" spans="1:34">
      <c r="A42" s="3">
        <v>38</v>
      </c>
      <c r="B42" s="3" t="s">
        <v>303</v>
      </c>
      <c r="C42" s="59" t="s">
        <v>183</v>
      </c>
      <c r="D42" s="58" t="s">
        <v>184</v>
      </c>
      <c r="E42" s="34" t="s">
        <v>101</v>
      </c>
      <c r="F42" s="66" t="s">
        <v>185</v>
      </c>
      <c r="G42" s="66" t="s">
        <v>186</v>
      </c>
      <c r="H42" s="63" t="s">
        <v>38</v>
      </c>
      <c r="I42" s="63" t="s">
        <v>38</v>
      </c>
      <c r="J42" s="63" t="s">
        <v>38</v>
      </c>
      <c r="K42" s="63" t="s">
        <v>38</v>
      </c>
      <c r="L42" s="63" t="s">
        <v>38</v>
      </c>
      <c r="M42" s="63"/>
      <c r="N42" s="63"/>
      <c r="O42" s="40" t="s">
        <v>187</v>
      </c>
      <c r="P42" s="84"/>
      <c r="Q42" s="65">
        <v>124</v>
      </c>
      <c r="R42" s="44">
        <v>10</v>
      </c>
      <c r="S42" s="44">
        <v>14</v>
      </c>
      <c r="T42" s="41">
        <f t="shared" si="2"/>
        <v>24</v>
      </c>
      <c r="U42" s="76"/>
      <c r="V42" s="76"/>
      <c r="W42" s="76"/>
      <c r="X42" s="98" t="s">
        <v>357</v>
      </c>
      <c r="Y42" s="98" t="s">
        <v>357</v>
      </c>
      <c r="Z42" s="72">
        <f t="shared" si="3"/>
        <v>0</v>
      </c>
      <c r="AA42" s="88"/>
      <c r="AB42" s="88"/>
      <c r="AC42" s="88"/>
      <c r="AD42" s="108"/>
      <c r="AH42" s="108"/>
    </row>
    <row r="43" spans="1:34">
      <c r="A43" s="3">
        <v>39</v>
      </c>
      <c r="B43" s="3" t="s">
        <v>303</v>
      </c>
      <c r="C43" s="59" t="s">
        <v>104</v>
      </c>
      <c r="D43" s="57" t="s">
        <v>188</v>
      </c>
      <c r="E43" s="34" t="s">
        <v>127</v>
      </c>
      <c r="F43" s="66" t="s">
        <v>189</v>
      </c>
      <c r="G43" s="66" t="s">
        <v>190</v>
      </c>
      <c r="H43" s="63" t="s">
        <v>38</v>
      </c>
      <c r="I43" s="63" t="s">
        <v>38</v>
      </c>
      <c r="J43" s="63" t="s">
        <v>38</v>
      </c>
      <c r="K43" s="63" t="s">
        <v>38</v>
      </c>
      <c r="L43" s="63" t="s">
        <v>38</v>
      </c>
      <c r="M43" s="63"/>
      <c r="N43" s="63"/>
      <c r="O43" s="40" t="s">
        <v>191</v>
      </c>
      <c r="P43" s="84"/>
      <c r="Q43" s="65">
        <v>40</v>
      </c>
      <c r="R43" s="44">
        <v>0</v>
      </c>
      <c r="S43" s="44">
        <v>12</v>
      </c>
      <c r="T43" s="41">
        <f t="shared" si="2"/>
        <v>12</v>
      </c>
      <c r="U43" s="76"/>
      <c r="V43" s="76"/>
      <c r="W43" s="76"/>
      <c r="X43" s="72"/>
      <c r="Y43" s="72">
        <v>12</v>
      </c>
      <c r="Z43" s="72">
        <f t="shared" si="3"/>
        <v>12</v>
      </c>
      <c r="AA43" s="88"/>
      <c r="AB43" s="88"/>
      <c r="AC43" s="88"/>
      <c r="AD43" s="108"/>
      <c r="AH43" s="108"/>
    </row>
    <row r="44" spans="1:34">
      <c r="A44" s="3">
        <v>40</v>
      </c>
      <c r="B44" s="3" t="s">
        <v>303</v>
      </c>
      <c r="C44" s="59" t="s">
        <v>192</v>
      </c>
      <c r="D44" s="57" t="s">
        <v>105</v>
      </c>
      <c r="E44" s="64" t="s">
        <v>193</v>
      </c>
      <c r="F44" s="66" t="s">
        <v>189</v>
      </c>
      <c r="G44" s="66" t="s">
        <v>194</v>
      </c>
      <c r="H44" s="63" t="s">
        <v>38</v>
      </c>
      <c r="I44" s="63" t="s">
        <v>38</v>
      </c>
      <c r="J44" s="63" t="s">
        <v>38</v>
      </c>
      <c r="K44" s="63" t="s">
        <v>38</v>
      </c>
      <c r="L44" s="63"/>
      <c r="M44" s="63"/>
      <c r="N44" s="63"/>
      <c r="O44" s="40" t="s">
        <v>108</v>
      </c>
      <c r="P44" s="84"/>
      <c r="Q44" s="65">
        <v>40</v>
      </c>
      <c r="R44" s="44">
        <v>0</v>
      </c>
      <c r="S44" s="44">
        <v>12</v>
      </c>
      <c r="T44" s="41">
        <f t="shared" si="2"/>
        <v>12</v>
      </c>
      <c r="U44" s="76"/>
      <c r="V44" s="76"/>
      <c r="W44" s="76"/>
      <c r="X44" s="72"/>
      <c r="Y44" s="72">
        <v>12</v>
      </c>
      <c r="Z44" s="72">
        <f t="shared" si="3"/>
        <v>12</v>
      </c>
      <c r="AA44" s="88"/>
      <c r="AB44" s="88"/>
      <c r="AC44" s="88"/>
      <c r="AD44" s="108"/>
      <c r="AH44" s="108"/>
    </row>
    <row r="45" spans="1:34">
      <c r="A45" s="3">
        <v>41</v>
      </c>
      <c r="B45" s="3" t="s">
        <v>303</v>
      </c>
      <c r="C45" s="63" t="s">
        <v>195</v>
      </c>
      <c r="D45" s="34" t="s">
        <v>196</v>
      </c>
      <c r="E45" s="34" t="s">
        <v>197</v>
      </c>
      <c r="F45" s="66" t="s">
        <v>198</v>
      </c>
      <c r="G45" s="66" t="s">
        <v>199</v>
      </c>
      <c r="H45" s="63" t="s">
        <v>38</v>
      </c>
      <c r="I45" s="63"/>
      <c r="J45" s="63"/>
      <c r="K45" s="63"/>
      <c r="L45" s="63" t="s">
        <v>38</v>
      </c>
      <c r="M45" s="63"/>
      <c r="N45" s="63"/>
      <c r="O45" s="40" t="s">
        <v>200</v>
      </c>
      <c r="P45" s="84"/>
      <c r="Q45" s="65">
        <v>120</v>
      </c>
      <c r="R45" s="44">
        <v>11</v>
      </c>
      <c r="S45" s="44">
        <v>8</v>
      </c>
      <c r="T45" s="41">
        <f t="shared" si="2"/>
        <v>19</v>
      </c>
      <c r="U45" s="76"/>
      <c r="V45" s="76"/>
      <c r="W45" s="76"/>
      <c r="X45" s="104" t="s">
        <v>357</v>
      </c>
      <c r="Y45" s="104" t="s">
        <v>357</v>
      </c>
      <c r="Z45" s="72">
        <f t="shared" si="3"/>
        <v>0</v>
      </c>
      <c r="AA45" s="88"/>
      <c r="AB45" s="88"/>
      <c r="AC45" s="88"/>
      <c r="AD45" s="108"/>
      <c r="AH45" s="108"/>
    </row>
    <row r="46" spans="1:34">
      <c r="A46" s="3">
        <v>42</v>
      </c>
      <c r="B46" s="3" t="s">
        <v>303</v>
      </c>
      <c r="C46" s="1" t="s">
        <v>201</v>
      </c>
      <c r="D46" s="34" t="s">
        <v>202</v>
      </c>
      <c r="E46" s="34" t="s">
        <v>203</v>
      </c>
      <c r="F46" s="60" t="s">
        <v>204</v>
      </c>
      <c r="G46" s="60" t="s">
        <v>205</v>
      </c>
      <c r="H46" s="63" t="s">
        <v>38</v>
      </c>
      <c r="I46" s="63" t="s">
        <v>38</v>
      </c>
      <c r="J46" s="63"/>
      <c r="K46" s="63" t="s">
        <v>38</v>
      </c>
      <c r="L46" s="63"/>
      <c r="M46" s="63"/>
      <c r="N46" s="63"/>
      <c r="O46" s="40" t="s">
        <v>206</v>
      </c>
      <c r="P46" s="84"/>
      <c r="Q46" s="1">
        <v>200</v>
      </c>
      <c r="R46" s="44">
        <v>4</v>
      </c>
      <c r="S46" s="44">
        <v>8</v>
      </c>
      <c r="T46" s="41">
        <f t="shared" si="2"/>
        <v>12</v>
      </c>
      <c r="U46" s="76"/>
      <c r="V46" s="76"/>
      <c r="W46" s="76"/>
      <c r="X46" s="72">
        <v>4</v>
      </c>
      <c r="Y46" s="72">
        <v>5</v>
      </c>
      <c r="Z46" s="72">
        <f t="shared" si="3"/>
        <v>9</v>
      </c>
      <c r="AA46" s="88"/>
      <c r="AB46" s="88"/>
      <c r="AC46" s="88"/>
      <c r="AD46" s="108"/>
      <c r="AH46" s="108"/>
    </row>
    <row r="47" spans="1:34" ht="16.5">
      <c r="A47" s="3">
        <v>43</v>
      </c>
      <c r="B47" s="3" t="s">
        <v>302</v>
      </c>
      <c r="C47" s="37" t="s">
        <v>139</v>
      </c>
      <c r="D47" s="34" t="s">
        <v>207</v>
      </c>
      <c r="E47" s="34" t="s">
        <v>208</v>
      </c>
      <c r="F47" s="60" t="s">
        <v>209</v>
      </c>
      <c r="G47" s="60" t="s">
        <v>210</v>
      </c>
      <c r="H47" s="63" t="s">
        <v>38</v>
      </c>
      <c r="I47" s="63" t="s">
        <v>38</v>
      </c>
      <c r="J47" s="63" t="s">
        <v>38</v>
      </c>
      <c r="K47" s="63" t="s">
        <v>38</v>
      </c>
      <c r="L47" s="63" t="s">
        <v>38</v>
      </c>
      <c r="M47" s="63"/>
      <c r="N47" s="63"/>
      <c r="O47" s="40" t="s">
        <v>211</v>
      </c>
      <c r="P47" s="84"/>
      <c r="Q47" s="1">
        <v>120</v>
      </c>
      <c r="R47" s="44">
        <v>2</v>
      </c>
      <c r="S47" s="44">
        <v>0</v>
      </c>
      <c r="T47" s="41">
        <f t="shared" si="2"/>
        <v>2</v>
      </c>
      <c r="U47" s="76"/>
      <c r="V47" s="76"/>
      <c r="W47" s="76"/>
      <c r="X47" s="72">
        <v>2</v>
      </c>
      <c r="Y47" s="72"/>
      <c r="Z47" s="72">
        <f t="shared" si="3"/>
        <v>2</v>
      </c>
      <c r="AA47" s="88"/>
      <c r="AB47" s="88"/>
      <c r="AC47" s="88"/>
      <c r="AD47" s="108"/>
      <c r="AH47" s="108"/>
    </row>
    <row r="48" spans="1:34" ht="16.5">
      <c r="A48" s="3">
        <v>44</v>
      </c>
      <c r="B48" s="3" t="s">
        <v>303</v>
      </c>
      <c r="C48" s="67" t="s">
        <v>17</v>
      </c>
      <c r="D48" s="34" t="s">
        <v>212</v>
      </c>
      <c r="E48" s="34" t="s">
        <v>22</v>
      </c>
      <c r="F48" s="60" t="s">
        <v>213</v>
      </c>
      <c r="G48" s="60" t="s">
        <v>214</v>
      </c>
      <c r="H48" s="63" t="s">
        <v>38</v>
      </c>
      <c r="I48" s="63" t="s">
        <v>38</v>
      </c>
      <c r="J48" s="63" t="s">
        <v>38</v>
      </c>
      <c r="K48" s="63" t="s">
        <v>38</v>
      </c>
      <c r="L48" s="63"/>
      <c r="M48" s="63"/>
      <c r="N48" s="63"/>
      <c r="O48" s="68" t="s">
        <v>215</v>
      </c>
      <c r="P48" s="84"/>
      <c r="Q48" s="1">
        <v>232</v>
      </c>
      <c r="R48" s="44">
        <v>6</v>
      </c>
      <c r="S48" s="44">
        <v>7</v>
      </c>
      <c r="T48" s="41">
        <f t="shared" si="2"/>
        <v>13</v>
      </c>
      <c r="U48" s="76"/>
      <c r="V48" s="76"/>
      <c r="W48" s="76"/>
      <c r="X48" s="72">
        <v>2</v>
      </c>
      <c r="Y48" s="72">
        <v>4</v>
      </c>
      <c r="Z48" s="72">
        <f t="shared" si="3"/>
        <v>6</v>
      </c>
      <c r="AA48" s="88"/>
      <c r="AB48" s="88"/>
      <c r="AC48" s="88"/>
      <c r="AD48" s="108"/>
      <c r="AH48" s="108"/>
    </row>
    <row r="49" spans="1:34">
      <c r="A49" s="3">
        <v>45</v>
      </c>
      <c r="B49" s="3" t="s">
        <v>303</v>
      </c>
      <c r="C49" s="67" t="s">
        <v>216</v>
      </c>
      <c r="D49" s="34" t="s">
        <v>217</v>
      </c>
      <c r="E49" s="64" t="s">
        <v>218</v>
      </c>
      <c r="F49" s="60" t="s">
        <v>219</v>
      </c>
      <c r="G49" s="60" t="s">
        <v>116</v>
      </c>
      <c r="H49" s="63" t="s">
        <v>38</v>
      </c>
      <c r="I49" s="63" t="s">
        <v>38</v>
      </c>
      <c r="J49" s="63"/>
      <c r="K49" s="63" t="s">
        <v>38</v>
      </c>
      <c r="L49" s="63" t="s">
        <v>38</v>
      </c>
      <c r="M49" s="63"/>
      <c r="N49" s="63"/>
      <c r="O49" s="40" t="s">
        <v>220</v>
      </c>
      <c r="P49" s="84"/>
      <c r="Q49" s="1">
        <v>32</v>
      </c>
      <c r="R49" s="44">
        <v>33</v>
      </c>
      <c r="S49" s="44">
        <v>0</v>
      </c>
      <c r="T49" s="41">
        <f t="shared" si="2"/>
        <v>33</v>
      </c>
      <c r="U49" s="76"/>
      <c r="V49" s="76"/>
      <c r="W49" s="76"/>
      <c r="X49" s="72">
        <v>21</v>
      </c>
      <c r="Y49" s="72"/>
      <c r="Z49" s="72">
        <f t="shared" si="3"/>
        <v>21</v>
      </c>
      <c r="AA49" s="88"/>
      <c r="AB49" s="88"/>
      <c r="AC49" s="88"/>
      <c r="AD49" s="108"/>
      <c r="AH49" s="108"/>
    </row>
    <row r="50" spans="1:34">
      <c r="A50" s="3">
        <v>46</v>
      </c>
      <c r="B50" s="3" t="s">
        <v>303</v>
      </c>
      <c r="C50" s="67" t="s">
        <v>216</v>
      </c>
      <c r="D50" s="34" t="s">
        <v>221</v>
      </c>
      <c r="E50" s="64" t="s">
        <v>222</v>
      </c>
      <c r="F50" s="60" t="s">
        <v>223</v>
      </c>
      <c r="G50" s="60" t="s">
        <v>224</v>
      </c>
      <c r="H50" s="63"/>
      <c r="I50" s="63"/>
      <c r="J50" s="63" t="s">
        <v>38</v>
      </c>
      <c r="K50" s="63" t="s">
        <v>38</v>
      </c>
      <c r="L50" s="63" t="s">
        <v>38</v>
      </c>
      <c r="M50" s="63"/>
      <c r="N50" s="63"/>
      <c r="O50" s="40" t="s">
        <v>122</v>
      </c>
      <c r="P50" s="84"/>
      <c r="Q50" s="1">
        <v>32</v>
      </c>
      <c r="R50" s="44">
        <v>0</v>
      </c>
      <c r="S50" s="44">
        <v>12</v>
      </c>
      <c r="T50" s="41">
        <f t="shared" si="2"/>
        <v>12</v>
      </c>
      <c r="U50" s="76"/>
      <c r="V50" s="76"/>
      <c r="W50" s="76"/>
      <c r="X50" s="72"/>
      <c r="Y50" s="72">
        <v>14</v>
      </c>
      <c r="Z50" s="72">
        <f t="shared" si="3"/>
        <v>14</v>
      </c>
      <c r="AA50" s="88"/>
      <c r="AB50" s="88"/>
      <c r="AC50" s="88"/>
      <c r="AD50" s="108"/>
      <c r="AH50" s="108"/>
    </row>
    <row r="51" spans="1:34">
      <c r="A51" s="3">
        <v>47</v>
      </c>
      <c r="B51" s="3" t="s">
        <v>303</v>
      </c>
      <c r="C51" s="67" t="s">
        <v>18</v>
      </c>
      <c r="D51" s="34" t="s">
        <v>105</v>
      </c>
      <c r="E51" s="64" t="s">
        <v>225</v>
      </c>
      <c r="F51" s="60" t="s">
        <v>226</v>
      </c>
      <c r="G51" s="60" t="s">
        <v>227</v>
      </c>
      <c r="H51" s="63" t="s">
        <v>38</v>
      </c>
      <c r="I51" s="63" t="s">
        <v>38</v>
      </c>
      <c r="J51" s="63" t="s">
        <v>38</v>
      </c>
      <c r="K51" s="63" t="s">
        <v>38</v>
      </c>
      <c r="L51" s="63"/>
      <c r="M51" s="63"/>
      <c r="N51" s="63"/>
      <c r="O51" s="40" t="s">
        <v>108</v>
      </c>
      <c r="P51" s="84"/>
      <c r="Q51" s="1">
        <v>120</v>
      </c>
      <c r="R51" s="44">
        <v>0</v>
      </c>
      <c r="S51" s="44">
        <v>12</v>
      </c>
      <c r="T51" s="41">
        <f t="shared" si="2"/>
        <v>12</v>
      </c>
      <c r="U51" s="76"/>
      <c r="V51" s="76"/>
      <c r="W51" s="76"/>
      <c r="X51" s="72">
        <v>12</v>
      </c>
      <c r="Y51" s="72"/>
      <c r="Z51" s="72">
        <f t="shared" si="3"/>
        <v>12</v>
      </c>
      <c r="AA51" s="88"/>
      <c r="AB51" s="88"/>
      <c r="AC51" s="88"/>
      <c r="AD51" s="108"/>
      <c r="AH51" s="108"/>
    </row>
    <row r="52" spans="1:34" ht="33">
      <c r="A52" s="3">
        <v>48</v>
      </c>
      <c r="B52" s="3" t="s">
        <v>303</v>
      </c>
      <c r="C52" s="70" t="s">
        <v>228</v>
      </c>
      <c r="D52" s="69" t="s">
        <v>229</v>
      </c>
      <c r="E52" s="64" t="s">
        <v>101</v>
      </c>
      <c r="F52" s="71" t="s">
        <v>226</v>
      </c>
      <c r="G52" s="60" t="s">
        <v>230</v>
      </c>
      <c r="H52" s="63" t="s">
        <v>38</v>
      </c>
      <c r="I52" s="63" t="s">
        <v>38</v>
      </c>
      <c r="J52" s="63" t="s">
        <v>38</v>
      </c>
      <c r="K52" s="63" t="s">
        <v>38</v>
      </c>
      <c r="L52" s="63" t="s">
        <v>38</v>
      </c>
      <c r="M52" s="63"/>
      <c r="N52" s="63"/>
      <c r="O52" s="67" t="s">
        <v>235</v>
      </c>
      <c r="P52" s="83"/>
      <c r="Q52" s="1">
        <v>256</v>
      </c>
      <c r="R52" s="44">
        <v>12</v>
      </c>
      <c r="S52" s="44">
        <v>2</v>
      </c>
      <c r="T52" s="41">
        <f t="shared" si="2"/>
        <v>14</v>
      </c>
      <c r="U52" s="76"/>
      <c r="V52" s="76"/>
      <c r="W52" s="76"/>
      <c r="X52" s="104" t="s">
        <v>403</v>
      </c>
      <c r="Y52" s="104" t="s">
        <v>403</v>
      </c>
      <c r="Z52" s="72">
        <f t="shared" si="3"/>
        <v>0</v>
      </c>
      <c r="AA52" s="88"/>
      <c r="AB52" s="88"/>
      <c r="AC52" s="88"/>
      <c r="AD52" s="108"/>
      <c r="AH52" s="108"/>
    </row>
    <row r="53" spans="1:34">
      <c r="A53" s="3">
        <v>49</v>
      </c>
      <c r="B53" s="3" t="s">
        <v>304</v>
      </c>
      <c r="C53" s="67" t="s">
        <v>231</v>
      </c>
      <c r="D53" s="34" t="s">
        <v>232</v>
      </c>
      <c r="E53" s="64" t="s">
        <v>225</v>
      </c>
      <c r="F53" s="60" t="s">
        <v>233</v>
      </c>
      <c r="G53" s="60" t="s">
        <v>234</v>
      </c>
      <c r="H53" s="63" t="s">
        <v>38</v>
      </c>
      <c r="I53" s="63" t="s">
        <v>38</v>
      </c>
      <c r="J53" s="63" t="s">
        <v>38</v>
      </c>
      <c r="K53" s="63" t="s">
        <v>38</v>
      </c>
      <c r="L53" s="63" t="s">
        <v>38</v>
      </c>
      <c r="M53" s="63" t="s">
        <v>38</v>
      </c>
      <c r="N53" s="63"/>
      <c r="O53" s="67" t="s">
        <v>236</v>
      </c>
      <c r="P53" s="83" t="s">
        <v>236</v>
      </c>
      <c r="Q53" s="1">
        <v>64</v>
      </c>
      <c r="R53" s="44">
        <v>2</v>
      </c>
      <c r="S53" s="44">
        <v>37</v>
      </c>
      <c r="T53" s="41">
        <f t="shared" si="2"/>
        <v>39</v>
      </c>
      <c r="U53" s="76"/>
      <c r="V53" s="76"/>
      <c r="W53" s="76"/>
      <c r="X53" s="72">
        <v>2</v>
      </c>
      <c r="Y53" s="72">
        <v>25</v>
      </c>
      <c r="Z53" s="72">
        <f t="shared" si="3"/>
        <v>27</v>
      </c>
      <c r="AA53" s="88"/>
      <c r="AB53" s="88"/>
      <c r="AC53" s="88"/>
      <c r="AD53" s="108"/>
      <c r="AH53" s="108"/>
    </row>
    <row r="54" spans="1:34">
      <c r="A54" s="3">
        <v>50</v>
      </c>
      <c r="B54" s="3" t="s">
        <v>303</v>
      </c>
      <c r="C54" s="67" t="s">
        <v>243</v>
      </c>
      <c r="D54" s="34" t="s">
        <v>188</v>
      </c>
      <c r="E54" s="64" t="s">
        <v>237</v>
      </c>
      <c r="F54" s="60" t="s">
        <v>233</v>
      </c>
      <c r="G54" s="60" t="s">
        <v>238</v>
      </c>
      <c r="H54" s="63" t="s">
        <v>38</v>
      </c>
      <c r="I54" s="63" t="s">
        <v>38</v>
      </c>
      <c r="J54" s="63" t="s">
        <v>38</v>
      </c>
      <c r="K54" s="63" t="s">
        <v>38</v>
      </c>
      <c r="L54" s="63" t="s">
        <v>38</v>
      </c>
      <c r="M54" s="63"/>
      <c r="N54" s="63"/>
      <c r="O54" s="67" t="s">
        <v>239</v>
      </c>
      <c r="P54" s="83"/>
      <c r="Q54" s="1">
        <v>40</v>
      </c>
      <c r="R54" s="44">
        <v>0</v>
      </c>
      <c r="S54" s="44">
        <v>12</v>
      </c>
      <c r="T54" s="41">
        <f t="shared" si="2"/>
        <v>12</v>
      </c>
      <c r="U54" s="76"/>
      <c r="V54" s="76"/>
      <c r="W54" s="76"/>
      <c r="X54" s="72"/>
      <c r="Y54" s="72">
        <v>12</v>
      </c>
      <c r="Z54" s="72">
        <f t="shared" si="3"/>
        <v>12</v>
      </c>
      <c r="AA54" s="88"/>
      <c r="AB54" s="88"/>
      <c r="AC54" s="88"/>
      <c r="AD54" s="108"/>
      <c r="AH54" s="108"/>
    </row>
    <row r="55" spans="1:34">
      <c r="A55" s="3">
        <v>51</v>
      </c>
      <c r="B55" s="3" t="s">
        <v>303</v>
      </c>
      <c r="C55" s="67" t="s">
        <v>244</v>
      </c>
      <c r="D55" s="34" t="s">
        <v>245</v>
      </c>
      <c r="E55" s="64" t="s">
        <v>240</v>
      </c>
      <c r="F55" s="60" t="s">
        <v>241</v>
      </c>
      <c r="G55" s="60" t="s">
        <v>242</v>
      </c>
      <c r="H55" s="63"/>
      <c r="I55" s="63" t="s">
        <v>38</v>
      </c>
      <c r="J55" s="63" t="s">
        <v>38</v>
      </c>
      <c r="K55" s="63" t="s">
        <v>38</v>
      </c>
      <c r="L55" s="63"/>
      <c r="M55" s="63"/>
      <c r="N55" s="63"/>
      <c r="O55" s="67" t="s">
        <v>206</v>
      </c>
      <c r="P55" s="83"/>
      <c r="Q55" s="1">
        <v>40</v>
      </c>
      <c r="R55" s="44">
        <v>0</v>
      </c>
      <c r="S55" s="44">
        <v>15</v>
      </c>
      <c r="T55" s="41">
        <f t="shared" si="2"/>
        <v>15</v>
      </c>
      <c r="U55" s="76"/>
      <c r="V55" s="76"/>
      <c r="W55" s="76"/>
      <c r="X55" s="72"/>
      <c r="Y55" s="72">
        <v>9</v>
      </c>
      <c r="Z55" s="72">
        <f t="shared" si="3"/>
        <v>9</v>
      </c>
      <c r="AA55" s="88"/>
      <c r="AB55" s="88"/>
      <c r="AC55" s="88"/>
      <c r="AD55" s="108"/>
      <c r="AH55" s="108"/>
    </row>
    <row r="56" spans="1:34">
      <c r="A56" s="3">
        <v>52</v>
      </c>
      <c r="B56" s="3" t="s">
        <v>303</v>
      </c>
      <c r="C56" s="67" t="s">
        <v>18</v>
      </c>
      <c r="D56" s="34" t="s">
        <v>217</v>
      </c>
      <c r="E56" s="64" t="s">
        <v>218</v>
      </c>
      <c r="F56" s="60" t="s">
        <v>126</v>
      </c>
      <c r="G56" s="60" t="s">
        <v>248</v>
      </c>
      <c r="H56" s="63" t="s">
        <v>38</v>
      </c>
      <c r="I56" s="63" t="s">
        <v>38</v>
      </c>
      <c r="J56" s="63"/>
      <c r="K56" s="63" t="s">
        <v>38</v>
      </c>
      <c r="L56" s="63" t="s">
        <v>38</v>
      </c>
      <c r="M56" s="63"/>
      <c r="N56" s="63"/>
      <c r="O56" s="67" t="s">
        <v>220</v>
      </c>
      <c r="P56" s="83"/>
      <c r="Q56" s="1">
        <v>120</v>
      </c>
      <c r="R56" s="44">
        <v>20</v>
      </c>
      <c r="S56" s="44">
        <v>0</v>
      </c>
      <c r="T56" s="41">
        <f t="shared" si="2"/>
        <v>20</v>
      </c>
      <c r="U56" s="76"/>
      <c r="V56" s="76"/>
      <c r="W56" s="76"/>
      <c r="X56" s="98" t="s">
        <v>357</v>
      </c>
      <c r="Y56" s="98" t="s">
        <v>357</v>
      </c>
      <c r="Z56" s="72">
        <f t="shared" si="3"/>
        <v>0</v>
      </c>
      <c r="AA56" s="88"/>
      <c r="AB56" s="88"/>
      <c r="AC56" s="88"/>
      <c r="AD56" s="108"/>
      <c r="AH56" s="108"/>
    </row>
    <row r="57" spans="1:34">
      <c r="A57" s="3">
        <v>53</v>
      </c>
      <c r="B57" s="3" t="s">
        <v>302</v>
      </c>
      <c r="C57" s="67" t="s">
        <v>129</v>
      </c>
      <c r="D57" s="34" t="s">
        <v>249</v>
      </c>
      <c r="E57" s="64" t="s">
        <v>250</v>
      </c>
      <c r="F57" s="60" t="s">
        <v>251</v>
      </c>
      <c r="G57" s="60" t="s">
        <v>252</v>
      </c>
      <c r="H57" s="63" t="s">
        <v>38</v>
      </c>
      <c r="I57" s="63" t="s">
        <v>38</v>
      </c>
      <c r="J57" s="63" t="s">
        <v>38</v>
      </c>
      <c r="K57" s="63" t="s">
        <v>38</v>
      </c>
      <c r="L57" s="63" t="s">
        <v>38</v>
      </c>
      <c r="M57" s="63"/>
      <c r="N57" s="63"/>
      <c r="O57" s="67" t="s">
        <v>253</v>
      </c>
      <c r="P57" s="83"/>
      <c r="Q57" s="1">
        <v>180</v>
      </c>
      <c r="R57" s="44">
        <v>2</v>
      </c>
      <c r="S57" s="44">
        <v>1</v>
      </c>
      <c r="T57" s="41">
        <f t="shared" si="2"/>
        <v>3</v>
      </c>
      <c r="U57" s="76"/>
      <c r="V57" s="76"/>
      <c r="W57" s="76"/>
      <c r="X57" s="72"/>
      <c r="Y57" s="72">
        <v>1</v>
      </c>
      <c r="Z57" s="72">
        <f t="shared" si="3"/>
        <v>1</v>
      </c>
      <c r="AA57" s="88"/>
      <c r="AB57" s="88"/>
      <c r="AC57" s="88"/>
      <c r="AD57" s="108"/>
      <c r="AH57" s="108"/>
    </row>
    <row r="58" spans="1:34">
      <c r="A58" s="3">
        <v>54</v>
      </c>
      <c r="B58" s="3" t="s">
        <v>303</v>
      </c>
      <c r="C58" s="67" t="s">
        <v>244</v>
      </c>
      <c r="D58" s="34" t="s">
        <v>105</v>
      </c>
      <c r="E58" s="64" t="s">
        <v>225</v>
      </c>
      <c r="F58" s="60" t="s">
        <v>66</v>
      </c>
      <c r="G58" s="60" t="s">
        <v>254</v>
      </c>
      <c r="H58" s="63" t="s">
        <v>38</v>
      </c>
      <c r="I58" s="63" t="s">
        <v>38</v>
      </c>
      <c r="J58" s="63" t="s">
        <v>38</v>
      </c>
      <c r="K58" s="63" t="s">
        <v>38</v>
      </c>
      <c r="L58" s="63" t="s">
        <v>38</v>
      </c>
      <c r="M58" s="63" t="s">
        <v>38</v>
      </c>
      <c r="N58" s="63"/>
      <c r="O58" s="67" t="s">
        <v>255</v>
      </c>
      <c r="P58" s="83" t="s">
        <v>96</v>
      </c>
      <c r="Q58" s="1">
        <v>40</v>
      </c>
      <c r="R58" s="44">
        <v>0</v>
      </c>
      <c r="S58" s="44">
        <v>13</v>
      </c>
      <c r="T58" s="41">
        <f t="shared" si="2"/>
        <v>13</v>
      </c>
      <c r="U58" s="76"/>
      <c r="V58" s="76"/>
      <c r="W58" s="76"/>
      <c r="X58" s="72"/>
      <c r="Y58" s="72">
        <v>13</v>
      </c>
      <c r="Z58" s="72">
        <f t="shared" si="3"/>
        <v>13</v>
      </c>
      <c r="AA58" s="88"/>
      <c r="AB58" s="88"/>
      <c r="AC58" s="88"/>
      <c r="AD58" s="108"/>
      <c r="AH58" s="108"/>
    </row>
    <row r="59" spans="1:34">
      <c r="A59" s="3">
        <v>55</v>
      </c>
      <c r="B59" s="3" t="s">
        <v>303</v>
      </c>
      <c r="C59" s="67" t="s">
        <v>244</v>
      </c>
      <c r="D59" s="34" t="s">
        <v>246</v>
      </c>
      <c r="E59" s="64" t="s">
        <v>240</v>
      </c>
      <c r="F59" s="60" t="s">
        <v>247</v>
      </c>
      <c r="G59" s="60" t="s">
        <v>256</v>
      </c>
      <c r="H59" s="63"/>
      <c r="I59" s="63" t="s">
        <v>38</v>
      </c>
      <c r="J59" s="63" t="s">
        <v>38</v>
      </c>
      <c r="K59" s="63" t="s">
        <v>38</v>
      </c>
      <c r="L59" s="63"/>
      <c r="M59" s="63"/>
      <c r="N59" s="63"/>
      <c r="O59" s="67" t="s">
        <v>206</v>
      </c>
      <c r="P59" s="83"/>
      <c r="Q59" s="1">
        <v>40</v>
      </c>
      <c r="R59" s="44">
        <v>0</v>
      </c>
      <c r="S59" s="44">
        <v>13</v>
      </c>
      <c r="T59" s="41">
        <f t="shared" si="2"/>
        <v>13</v>
      </c>
      <c r="U59" s="76"/>
      <c r="V59" s="76"/>
      <c r="W59" s="76"/>
      <c r="X59" s="72"/>
      <c r="Y59" s="72">
        <v>9</v>
      </c>
      <c r="Z59" s="72">
        <f t="shared" si="3"/>
        <v>9</v>
      </c>
      <c r="AA59" s="88"/>
      <c r="AB59" s="88"/>
      <c r="AC59" s="88"/>
      <c r="AD59" s="108"/>
      <c r="AH59" s="108"/>
    </row>
    <row r="60" spans="1:34">
      <c r="A60" s="3">
        <v>56</v>
      </c>
      <c r="B60" s="3" t="s">
        <v>303</v>
      </c>
      <c r="C60" s="59" t="s">
        <v>257</v>
      </c>
      <c r="D60" s="34" t="s">
        <v>124</v>
      </c>
      <c r="E60" s="64" t="s">
        <v>237</v>
      </c>
      <c r="F60" s="60" t="s">
        <v>258</v>
      </c>
      <c r="G60" s="60" t="s">
        <v>259</v>
      </c>
      <c r="H60" s="63" t="s">
        <v>38</v>
      </c>
      <c r="I60" s="63" t="s">
        <v>38</v>
      </c>
      <c r="J60" s="63" t="s">
        <v>38</v>
      </c>
      <c r="K60" s="63" t="s">
        <v>38</v>
      </c>
      <c r="L60" s="63" t="s">
        <v>38</v>
      </c>
      <c r="M60" s="63"/>
      <c r="N60" s="63"/>
      <c r="O60" s="67" t="s">
        <v>128</v>
      </c>
      <c r="P60" s="83"/>
      <c r="Q60" s="1">
        <v>120</v>
      </c>
      <c r="R60" s="44">
        <v>0</v>
      </c>
      <c r="S60" s="44">
        <v>12</v>
      </c>
      <c r="T60" s="41">
        <f t="shared" si="2"/>
        <v>12</v>
      </c>
      <c r="U60" s="76"/>
      <c r="V60" s="76"/>
      <c r="W60" s="76"/>
      <c r="X60" s="72">
        <v>0</v>
      </c>
      <c r="Y60" s="72">
        <v>12</v>
      </c>
      <c r="Z60" s="72">
        <f t="shared" si="3"/>
        <v>12</v>
      </c>
      <c r="AA60" s="88"/>
      <c r="AB60" s="88"/>
      <c r="AC60" s="88"/>
      <c r="AD60" s="108"/>
      <c r="AH60" s="108"/>
    </row>
    <row r="61" spans="1:34">
      <c r="A61" s="3">
        <v>57</v>
      </c>
      <c r="B61" s="3" t="s">
        <v>302</v>
      </c>
      <c r="C61" s="67" t="s">
        <v>129</v>
      </c>
      <c r="D61" s="34" t="s">
        <v>146</v>
      </c>
      <c r="E61" s="64" t="s">
        <v>264</v>
      </c>
      <c r="F61" s="60" t="s">
        <v>227</v>
      </c>
      <c r="G61" s="60" t="s">
        <v>265</v>
      </c>
      <c r="H61" s="63" t="s">
        <v>38</v>
      </c>
      <c r="I61" s="63" t="s">
        <v>38</v>
      </c>
      <c r="J61" s="63" t="s">
        <v>38</v>
      </c>
      <c r="K61" s="63" t="s">
        <v>38</v>
      </c>
      <c r="L61" s="63" t="s">
        <v>38</v>
      </c>
      <c r="M61" s="63"/>
      <c r="N61" s="63"/>
      <c r="O61" s="89" t="s">
        <v>253</v>
      </c>
      <c r="P61" s="83"/>
      <c r="Q61" s="1">
        <v>180</v>
      </c>
      <c r="R61" s="44">
        <v>4</v>
      </c>
      <c r="S61" s="44">
        <v>0</v>
      </c>
      <c r="T61" s="41">
        <f t="shared" si="2"/>
        <v>4</v>
      </c>
      <c r="U61" s="76"/>
      <c r="V61" s="76"/>
      <c r="W61" s="76"/>
      <c r="X61" s="72">
        <v>3</v>
      </c>
      <c r="Y61" s="72"/>
      <c r="Z61" s="72">
        <f t="shared" si="3"/>
        <v>3</v>
      </c>
      <c r="AA61" s="88"/>
      <c r="AB61" s="88"/>
      <c r="AC61" s="88"/>
      <c r="AD61" s="108"/>
      <c r="AH61" s="108"/>
    </row>
    <row r="62" spans="1:34">
      <c r="A62" s="3">
        <v>58</v>
      </c>
      <c r="B62" s="3" t="s">
        <v>302</v>
      </c>
      <c r="C62" s="67" t="s">
        <v>129</v>
      </c>
      <c r="D62" s="34" t="s">
        <v>266</v>
      </c>
      <c r="E62" s="64" t="s">
        <v>264</v>
      </c>
      <c r="F62" s="60" t="s">
        <v>267</v>
      </c>
      <c r="G62" s="60" t="s">
        <v>268</v>
      </c>
      <c r="H62" s="63" t="s">
        <v>38</v>
      </c>
      <c r="I62" s="63" t="s">
        <v>38</v>
      </c>
      <c r="J62" s="63" t="s">
        <v>38</v>
      </c>
      <c r="K62" s="63" t="s">
        <v>38</v>
      </c>
      <c r="L62" s="63" t="s">
        <v>38</v>
      </c>
      <c r="M62" s="63"/>
      <c r="N62" s="63"/>
      <c r="O62" s="89" t="s">
        <v>269</v>
      </c>
      <c r="P62" s="83"/>
      <c r="Q62" s="1">
        <v>180</v>
      </c>
      <c r="R62" s="44">
        <v>3</v>
      </c>
      <c r="S62" s="44">
        <v>1</v>
      </c>
      <c r="T62" s="41">
        <f t="shared" si="2"/>
        <v>4</v>
      </c>
      <c r="U62" s="76"/>
      <c r="V62" s="76"/>
      <c r="W62" s="76"/>
      <c r="X62" s="72">
        <v>3</v>
      </c>
      <c r="Y62" s="72"/>
      <c r="Z62" s="72">
        <f t="shared" si="3"/>
        <v>3</v>
      </c>
      <c r="AA62" s="88"/>
      <c r="AB62" s="88"/>
      <c r="AC62" s="88"/>
      <c r="AD62" s="108"/>
      <c r="AH62" s="108"/>
    </row>
    <row r="63" spans="1:34">
      <c r="A63" s="3">
        <v>59</v>
      </c>
      <c r="B63" s="3" t="s">
        <v>304</v>
      </c>
      <c r="C63" s="67" t="s">
        <v>31</v>
      </c>
      <c r="D63" s="34" t="s">
        <v>29</v>
      </c>
      <c r="E63" s="64" t="s">
        <v>23</v>
      </c>
      <c r="F63" s="60" t="s">
        <v>270</v>
      </c>
      <c r="G63" s="60" t="s">
        <v>271</v>
      </c>
      <c r="H63" s="63" t="s">
        <v>38</v>
      </c>
      <c r="I63" s="63" t="s">
        <v>38</v>
      </c>
      <c r="J63" s="63" t="s">
        <v>38</v>
      </c>
      <c r="K63" s="63" t="s">
        <v>38</v>
      </c>
      <c r="L63" s="63" t="s">
        <v>38</v>
      </c>
      <c r="M63" s="63"/>
      <c r="N63" s="63"/>
      <c r="O63" s="67" t="s">
        <v>75</v>
      </c>
      <c r="P63" s="83"/>
      <c r="Q63" s="1">
        <v>504</v>
      </c>
      <c r="R63" s="44">
        <v>14</v>
      </c>
      <c r="S63" s="44">
        <v>0</v>
      </c>
      <c r="T63" s="41">
        <f t="shared" si="2"/>
        <v>14</v>
      </c>
      <c r="U63" s="76"/>
      <c r="V63" s="76"/>
      <c r="W63" s="76"/>
      <c r="X63" s="72">
        <v>10</v>
      </c>
      <c r="Y63" s="72"/>
      <c r="Z63" s="72">
        <f t="shared" si="3"/>
        <v>10</v>
      </c>
      <c r="AA63" s="88"/>
      <c r="AB63" s="88"/>
      <c r="AC63" s="88"/>
      <c r="AD63" s="108"/>
      <c r="AH63" s="108"/>
    </row>
    <row r="64" spans="1:34">
      <c r="A64" s="3">
        <v>60</v>
      </c>
      <c r="B64" s="3" t="s">
        <v>304</v>
      </c>
      <c r="C64" s="67" t="s">
        <v>272</v>
      </c>
      <c r="D64" s="34" t="s">
        <v>273</v>
      </c>
      <c r="E64" s="64" t="s">
        <v>274</v>
      </c>
      <c r="F64" s="60" t="s">
        <v>275</v>
      </c>
      <c r="G64" s="60" t="s">
        <v>79</v>
      </c>
      <c r="H64" s="63" t="s">
        <v>38</v>
      </c>
      <c r="I64" s="63" t="s">
        <v>38</v>
      </c>
      <c r="J64" s="63" t="s">
        <v>38</v>
      </c>
      <c r="K64" s="63" t="s">
        <v>38</v>
      </c>
      <c r="L64" s="63" t="s">
        <v>38</v>
      </c>
      <c r="M64" s="63"/>
      <c r="N64" s="63"/>
      <c r="O64" s="67" t="s">
        <v>276</v>
      </c>
      <c r="P64" s="83"/>
      <c r="Q64" s="1">
        <v>288</v>
      </c>
      <c r="R64" s="44">
        <v>7</v>
      </c>
      <c r="S64" s="44">
        <v>21</v>
      </c>
      <c r="T64" s="41">
        <f t="shared" si="2"/>
        <v>28</v>
      </c>
      <c r="U64" s="76"/>
      <c r="V64" s="76"/>
      <c r="W64" s="76"/>
      <c r="X64" s="72"/>
      <c r="Y64" s="72">
        <v>11</v>
      </c>
      <c r="Z64" s="87">
        <f t="shared" si="3"/>
        <v>11</v>
      </c>
      <c r="AA64" s="88"/>
      <c r="AB64" s="88"/>
      <c r="AC64" s="88"/>
      <c r="AD64" s="108"/>
      <c r="AH64" s="108"/>
    </row>
    <row r="65" spans="1:34">
      <c r="A65" s="3">
        <v>61</v>
      </c>
      <c r="B65" s="3" t="s">
        <v>304</v>
      </c>
      <c r="C65" s="67" t="s">
        <v>231</v>
      </c>
      <c r="D65" s="34" t="s">
        <v>232</v>
      </c>
      <c r="E65" s="64" t="s">
        <v>225</v>
      </c>
      <c r="F65" s="60" t="s">
        <v>277</v>
      </c>
      <c r="G65" s="60" t="s">
        <v>278</v>
      </c>
      <c r="H65" s="63" t="s">
        <v>38</v>
      </c>
      <c r="I65" s="63" t="s">
        <v>38</v>
      </c>
      <c r="J65" s="63" t="s">
        <v>38</v>
      </c>
      <c r="K65" s="63" t="s">
        <v>38</v>
      </c>
      <c r="L65" s="63" t="s">
        <v>38</v>
      </c>
      <c r="M65" s="63" t="s">
        <v>38</v>
      </c>
      <c r="N65" s="63"/>
      <c r="O65" s="67" t="s">
        <v>279</v>
      </c>
      <c r="P65" s="83" t="s">
        <v>280</v>
      </c>
      <c r="Q65" s="1">
        <v>64</v>
      </c>
      <c r="R65" s="44">
        <v>3</v>
      </c>
      <c r="S65" s="44">
        <v>31</v>
      </c>
      <c r="T65" s="41">
        <f t="shared" si="2"/>
        <v>34</v>
      </c>
      <c r="U65" s="76"/>
      <c r="V65" s="76"/>
      <c r="W65" s="76"/>
      <c r="X65" s="72">
        <v>4</v>
      </c>
      <c r="Y65" s="72">
        <v>24</v>
      </c>
      <c r="Z65" s="87">
        <f t="shared" si="3"/>
        <v>28</v>
      </c>
      <c r="AA65" s="88"/>
      <c r="AB65" s="88"/>
      <c r="AC65" s="88"/>
      <c r="AD65" s="108"/>
      <c r="AH65" s="108"/>
    </row>
    <row r="66" spans="1:34">
      <c r="A66" s="3">
        <v>62</v>
      </c>
      <c r="B66" s="3" t="s">
        <v>303</v>
      </c>
      <c r="C66" s="67" t="s">
        <v>281</v>
      </c>
      <c r="D66" s="34" t="s">
        <v>59</v>
      </c>
      <c r="E66" s="64" t="s">
        <v>23</v>
      </c>
      <c r="F66" s="60" t="s">
        <v>282</v>
      </c>
      <c r="G66" s="60" t="s">
        <v>283</v>
      </c>
      <c r="H66" s="63" t="s">
        <v>38</v>
      </c>
      <c r="I66" s="63" t="s">
        <v>38</v>
      </c>
      <c r="J66" s="63" t="s">
        <v>38</v>
      </c>
      <c r="K66" s="63" t="s">
        <v>38</v>
      </c>
      <c r="L66" s="63" t="s">
        <v>38</v>
      </c>
      <c r="M66" s="63"/>
      <c r="N66" s="63"/>
      <c r="O66" s="67" t="s">
        <v>284</v>
      </c>
      <c r="P66" s="85"/>
      <c r="Q66" s="1">
        <v>70</v>
      </c>
      <c r="R66" s="56">
        <v>13</v>
      </c>
      <c r="S66" s="56">
        <v>0</v>
      </c>
      <c r="T66" s="41">
        <f t="shared" si="2"/>
        <v>13</v>
      </c>
      <c r="U66" s="76"/>
      <c r="V66" s="76"/>
      <c r="W66" s="76"/>
      <c r="X66" s="72">
        <v>10</v>
      </c>
      <c r="Y66" s="72"/>
      <c r="Z66" s="87">
        <f t="shared" si="3"/>
        <v>10</v>
      </c>
      <c r="AA66" s="88"/>
      <c r="AB66" s="88"/>
      <c r="AC66" s="88"/>
      <c r="AD66" s="108"/>
      <c r="AH66" s="108"/>
    </row>
    <row r="67" spans="1:34">
      <c r="A67" s="165" t="s">
        <v>11</v>
      </c>
      <c r="B67" s="168" t="s">
        <v>305</v>
      </c>
      <c r="C67" s="166" t="s">
        <v>0</v>
      </c>
      <c r="D67" s="166" t="s">
        <v>1</v>
      </c>
      <c r="E67" s="166" t="s">
        <v>2</v>
      </c>
      <c r="F67" s="167" t="s">
        <v>3</v>
      </c>
      <c r="G67" s="166" t="s">
        <v>4</v>
      </c>
      <c r="H67" s="179" t="s">
        <v>5</v>
      </c>
      <c r="I67" s="180"/>
      <c r="J67" s="180"/>
      <c r="K67" s="180"/>
      <c r="L67" s="180"/>
      <c r="M67" s="180"/>
      <c r="N67" s="181"/>
      <c r="O67" s="175" t="s">
        <v>6</v>
      </c>
      <c r="P67" s="176"/>
      <c r="Q67" s="177" t="s">
        <v>7</v>
      </c>
      <c r="R67" s="172" t="s">
        <v>8</v>
      </c>
      <c r="S67" s="173"/>
      <c r="T67" s="174"/>
      <c r="U67" s="76"/>
      <c r="V67" s="76"/>
      <c r="W67" s="76"/>
      <c r="X67" s="161" t="s">
        <v>260</v>
      </c>
      <c r="Y67" s="161"/>
      <c r="Z67" s="161"/>
      <c r="AA67" s="182" t="s">
        <v>292</v>
      </c>
      <c r="AB67" s="183"/>
      <c r="AC67" s="184"/>
      <c r="AD67" s="106"/>
      <c r="AH67" s="108"/>
    </row>
    <row r="68" spans="1:34" ht="30">
      <c r="A68" s="165"/>
      <c r="B68" s="169"/>
      <c r="C68" s="166"/>
      <c r="D68" s="166"/>
      <c r="E68" s="166"/>
      <c r="F68" s="167"/>
      <c r="G68" s="166"/>
      <c r="H68" s="2" t="s">
        <v>12</v>
      </c>
      <c r="I68" s="2" t="s">
        <v>13</v>
      </c>
      <c r="J68" s="2" t="s">
        <v>14</v>
      </c>
      <c r="K68" s="2" t="s">
        <v>12</v>
      </c>
      <c r="L68" s="2" t="s">
        <v>15</v>
      </c>
      <c r="M68" s="2" t="s">
        <v>15</v>
      </c>
      <c r="N68" s="2" t="s">
        <v>12</v>
      </c>
      <c r="O68" s="2" t="s">
        <v>25</v>
      </c>
      <c r="P68" s="26" t="s">
        <v>26</v>
      </c>
      <c r="Q68" s="178"/>
      <c r="R68" s="2" t="s">
        <v>9</v>
      </c>
      <c r="S68" s="2" t="s">
        <v>10</v>
      </c>
      <c r="T68" s="2" t="s">
        <v>24</v>
      </c>
      <c r="U68" s="162" t="s">
        <v>263</v>
      </c>
      <c r="V68" s="163"/>
      <c r="W68" s="164"/>
      <c r="X68" s="1" t="s">
        <v>9</v>
      </c>
      <c r="Y68" s="1" t="s">
        <v>10</v>
      </c>
      <c r="Z68" s="1" t="s">
        <v>24</v>
      </c>
      <c r="AA68" s="182"/>
      <c r="AB68" s="183"/>
      <c r="AC68" s="184"/>
      <c r="AD68" s="106"/>
      <c r="AH68" s="108"/>
    </row>
    <row r="69" spans="1:34">
      <c r="A69" s="3">
        <v>63</v>
      </c>
      <c r="B69" s="3" t="s">
        <v>302</v>
      </c>
      <c r="C69" s="67" t="s">
        <v>139</v>
      </c>
      <c r="D69" s="67" t="s">
        <v>285</v>
      </c>
      <c r="E69" s="67" t="s">
        <v>286</v>
      </c>
      <c r="F69" s="90">
        <v>42044</v>
      </c>
      <c r="G69" s="90">
        <v>42129</v>
      </c>
      <c r="H69" s="1" t="s">
        <v>38</v>
      </c>
      <c r="I69" s="1" t="s">
        <v>38</v>
      </c>
      <c r="J69" s="1" t="s">
        <v>38</v>
      </c>
      <c r="K69" s="1" t="s">
        <v>38</v>
      </c>
      <c r="L69" s="1" t="s">
        <v>38</v>
      </c>
      <c r="M69" s="1"/>
      <c r="N69" s="1"/>
      <c r="O69" s="67" t="s">
        <v>138</v>
      </c>
      <c r="P69" s="83"/>
      <c r="Q69" s="1">
        <v>120</v>
      </c>
      <c r="R69" s="1">
        <v>1</v>
      </c>
      <c r="S69" s="1">
        <v>0</v>
      </c>
      <c r="T69" s="91">
        <f>SUM(R69,S69)</f>
        <v>1</v>
      </c>
      <c r="U69" s="152" t="s">
        <v>24</v>
      </c>
      <c r="V69" s="152"/>
      <c r="W69" s="152"/>
      <c r="X69" s="1">
        <v>1</v>
      </c>
      <c r="Y69" s="1"/>
      <c r="Z69" s="1">
        <f>SUM(X69:Y69)</f>
        <v>1</v>
      </c>
      <c r="AA69" s="152" t="s">
        <v>24</v>
      </c>
      <c r="AB69" s="152"/>
      <c r="AC69" s="152"/>
      <c r="AD69" s="107"/>
      <c r="AH69" s="108"/>
    </row>
    <row r="70" spans="1:34">
      <c r="A70" s="1">
        <v>64</v>
      </c>
      <c r="B70" s="1" t="s">
        <v>303</v>
      </c>
      <c r="C70" s="67" t="s">
        <v>287</v>
      </c>
      <c r="D70" s="67" t="s">
        <v>20</v>
      </c>
      <c r="E70" s="67" t="s">
        <v>288</v>
      </c>
      <c r="F70" s="90">
        <v>42045</v>
      </c>
      <c r="G70" s="90">
        <v>42128</v>
      </c>
      <c r="H70" s="1" t="s">
        <v>38</v>
      </c>
      <c r="I70" s="1" t="s">
        <v>38</v>
      </c>
      <c r="J70" s="1" t="s">
        <v>38</v>
      </c>
      <c r="K70" s="1" t="s">
        <v>38</v>
      </c>
      <c r="L70" s="1" t="s">
        <v>38</v>
      </c>
      <c r="M70" s="1"/>
      <c r="N70" s="1"/>
      <c r="O70" s="67" t="s">
        <v>289</v>
      </c>
      <c r="P70" s="83"/>
      <c r="Q70" s="1">
        <v>160</v>
      </c>
      <c r="R70" s="1">
        <v>0</v>
      </c>
      <c r="S70" s="1">
        <v>12</v>
      </c>
      <c r="T70" s="91">
        <f t="shared" ref="T70:T101" si="4">SUM(R70,S70)</f>
        <v>12</v>
      </c>
      <c r="U70" s="73" t="s">
        <v>9</v>
      </c>
      <c r="V70" s="75"/>
      <c r="W70" s="73" t="s">
        <v>10</v>
      </c>
      <c r="X70" s="1"/>
      <c r="Y70" s="1">
        <v>6</v>
      </c>
      <c r="Z70" s="1">
        <f>SUM(X70:Y70)</f>
        <v>6</v>
      </c>
      <c r="AA70" s="73" t="s">
        <v>9</v>
      </c>
      <c r="AB70" s="75"/>
      <c r="AC70" s="73" t="s">
        <v>10</v>
      </c>
      <c r="AD70" s="107"/>
      <c r="AH70" s="108"/>
    </row>
    <row r="71" spans="1:34">
      <c r="A71" s="3">
        <v>65</v>
      </c>
      <c r="B71" s="3" t="s">
        <v>303</v>
      </c>
      <c r="C71" s="67" t="s">
        <v>18</v>
      </c>
      <c r="D71" s="67" t="s">
        <v>188</v>
      </c>
      <c r="E71" s="67" t="s">
        <v>237</v>
      </c>
      <c r="F71" s="90">
        <v>42048</v>
      </c>
      <c r="G71" s="90">
        <v>42081</v>
      </c>
      <c r="H71" s="1" t="s">
        <v>38</v>
      </c>
      <c r="I71" s="1" t="s">
        <v>38</v>
      </c>
      <c r="J71" s="1" t="s">
        <v>38</v>
      </c>
      <c r="K71" s="1" t="s">
        <v>38</v>
      </c>
      <c r="L71" s="1" t="s">
        <v>38</v>
      </c>
      <c r="M71" s="1" t="s">
        <v>38</v>
      </c>
      <c r="N71" s="1" t="s">
        <v>38</v>
      </c>
      <c r="O71" s="67" t="s">
        <v>331</v>
      </c>
      <c r="P71" s="83" t="s">
        <v>332</v>
      </c>
      <c r="Q71" s="1">
        <v>120</v>
      </c>
      <c r="R71" s="1">
        <v>0</v>
      </c>
      <c r="S71" s="1">
        <v>13</v>
      </c>
      <c r="T71" s="91">
        <f t="shared" si="4"/>
        <v>13</v>
      </c>
      <c r="U71" s="74">
        <f>SUM(R69:R101)</f>
        <v>216</v>
      </c>
      <c r="V71" s="75"/>
      <c r="W71" s="74">
        <f>SUM(S69:S101)</f>
        <v>221</v>
      </c>
      <c r="X71" s="1"/>
      <c r="Y71" s="1">
        <v>13</v>
      </c>
      <c r="Z71" s="1">
        <f t="shared" ref="Z71:Z101" si="5">SUM(X71:Y71)</f>
        <v>13</v>
      </c>
      <c r="AA71" s="74">
        <f>SUM(X69:X101)</f>
        <v>156</v>
      </c>
      <c r="AB71" s="75"/>
      <c r="AC71" s="74">
        <f>SUM(Y69:Y101)</f>
        <v>160</v>
      </c>
      <c r="AD71" s="107"/>
      <c r="AH71" s="108"/>
    </row>
    <row r="72" spans="1:34">
      <c r="A72" s="1">
        <v>66</v>
      </c>
      <c r="B72" s="1" t="s">
        <v>304</v>
      </c>
      <c r="C72" s="67" t="s">
        <v>157</v>
      </c>
      <c r="D72" s="67" t="s">
        <v>158</v>
      </c>
      <c r="E72" s="67" t="s">
        <v>168</v>
      </c>
      <c r="F72" s="90">
        <v>42051</v>
      </c>
      <c r="G72" s="90">
        <v>42116</v>
      </c>
      <c r="H72" s="1" t="s">
        <v>38</v>
      </c>
      <c r="I72" s="1" t="s">
        <v>38</v>
      </c>
      <c r="J72" s="1" t="s">
        <v>38</v>
      </c>
      <c r="K72" s="1" t="s">
        <v>38</v>
      </c>
      <c r="L72" s="1" t="s">
        <v>38</v>
      </c>
      <c r="M72" s="1"/>
      <c r="N72" s="1"/>
      <c r="O72" s="67" t="s">
        <v>330</v>
      </c>
      <c r="P72" s="83"/>
      <c r="Q72" s="1">
        <v>240</v>
      </c>
      <c r="R72" s="1">
        <v>4</v>
      </c>
      <c r="S72" s="1">
        <v>10</v>
      </c>
      <c r="T72" s="91">
        <f t="shared" si="4"/>
        <v>14</v>
      </c>
      <c r="U72" s="74"/>
      <c r="V72" s="75"/>
      <c r="W72" s="74"/>
      <c r="X72" s="1">
        <v>4</v>
      </c>
      <c r="Y72" s="1">
        <v>10</v>
      </c>
      <c r="Z72" s="1">
        <f t="shared" si="5"/>
        <v>14</v>
      </c>
      <c r="AA72" s="74"/>
      <c r="AB72" s="75"/>
      <c r="AC72" s="74"/>
      <c r="AD72" s="107"/>
      <c r="AH72" s="108"/>
    </row>
    <row r="73" spans="1:34">
      <c r="A73" s="3">
        <v>67</v>
      </c>
      <c r="B73" s="3" t="s">
        <v>303</v>
      </c>
      <c r="C73" s="67" t="s">
        <v>306</v>
      </c>
      <c r="D73" s="67" t="s">
        <v>307</v>
      </c>
      <c r="E73" s="67" t="s">
        <v>308</v>
      </c>
      <c r="F73" s="90">
        <v>42052</v>
      </c>
      <c r="G73" s="90">
        <v>42103</v>
      </c>
      <c r="H73" s="1"/>
      <c r="I73" s="1" t="s">
        <v>38</v>
      </c>
      <c r="J73" s="1"/>
      <c r="K73" s="1" t="s">
        <v>38</v>
      </c>
      <c r="L73" s="1"/>
      <c r="M73" s="1"/>
      <c r="N73" s="1"/>
      <c r="O73" s="67" t="s">
        <v>360</v>
      </c>
      <c r="P73" s="83"/>
      <c r="Q73" s="1">
        <v>32</v>
      </c>
      <c r="R73" s="1">
        <v>14</v>
      </c>
      <c r="S73" s="1">
        <v>0</v>
      </c>
      <c r="T73" s="91">
        <f t="shared" si="4"/>
        <v>14</v>
      </c>
      <c r="U73" s="153">
        <f>SUM(T69:T101)</f>
        <v>437</v>
      </c>
      <c r="V73" s="153"/>
      <c r="W73" s="153"/>
      <c r="X73" s="1">
        <v>3</v>
      </c>
      <c r="Y73" s="1">
        <v>0</v>
      </c>
      <c r="Z73" s="1">
        <f t="shared" si="5"/>
        <v>3</v>
      </c>
      <c r="AA73" s="153">
        <f>SUM(Z69:Z101)</f>
        <v>316</v>
      </c>
      <c r="AB73" s="153"/>
      <c r="AC73" s="153"/>
      <c r="AD73" s="107"/>
      <c r="AH73" s="108"/>
    </row>
    <row r="74" spans="1:34">
      <c r="A74" s="1">
        <v>68</v>
      </c>
      <c r="B74" s="1" t="s">
        <v>303</v>
      </c>
      <c r="C74" s="67" t="s">
        <v>17</v>
      </c>
      <c r="D74" s="67" t="s">
        <v>309</v>
      </c>
      <c r="E74" s="67" t="s">
        <v>28</v>
      </c>
      <c r="F74" s="90">
        <v>42051</v>
      </c>
      <c r="G74" s="90">
        <v>42142</v>
      </c>
      <c r="H74" s="1" t="s">
        <v>38</v>
      </c>
      <c r="I74" s="1" t="s">
        <v>38</v>
      </c>
      <c r="J74" s="1" t="s">
        <v>38</v>
      </c>
      <c r="K74" s="1" t="s">
        <v>38</v>
      </c>
      <c r="L74" s="1" t="s">
        <v>38</v>
      </c>
      <c r="M74" s="1" t="s">
        <v>38</v>
      </c>
      <c r="N74" s="1" t="s">
        <v>38</v>
      </c>
      <c r="O74" s="67" t="s">
        <v>182</v>
      </c>
      <c r="P74" s="83" t="s">
        <v>364</v>
      </c>
      <c r="Q74" s="1">
        <v>232</v>
      </c>
      <c r="R74" s="1">
        <v>13</v>
      </c>
      <c r="S74" s="1">
        <v>13</v>
      </c>
      <c r="T74" s="91">
        <f t="shared" si="4"/>
        <v>26</v>
      </c>
      <c r="U74" s="76"/>
      <c r="V74" s="76"/>
      <c r="W74" s="76"/>
      <c r="X74" s="67" t="s">
        <v>357</v>
      </c>
      <c r="Y74" s="67" t="s">
        <v>357</v>
      </c>
      <c r="Z74" s="1">
        <f t="shared" si="5"/>
        <v>0</v>
      </c>
      <c r="AA74" s="88"/>
      <c r="AB74" s="88"/>
      <c r="AC74" s="88"/>
      <c r="AD74" s="108"/>
      <c r="AH74" s="108"/>
    </row>
    <row r="75" spans="1:34">
      <c r="A75" s="3">
        <v>69</v>
      </c>
      <c r="B75" s="3" t="s">
        <v>303</v>
      </c>
      <c r="C75" s="67" t="s">
        <v>18</v>
      </c>
      <c r="D75" s="67" t="s">
        <v>310</v>
      </c>
      <c r="E75" s="67" t="s">
        <v>222</v>
      </c>
      <c r="F75" s="90">
        <v>42051</v>
      </c>
      <c r="G75" s="90">
        <v>42135</v>
      </c>
      <c r="H75" s="1" t="s">
        <v>38</v>
      </c>
      <c r="I75" s="1" t="s">
        <v>38</v>
      </c>
      <c r="J75" s="1" t="s">
        <v>38</v>
      </c>
      <c r="K75" s="1"/>
      <c r="L75" s="1" t="s">
        <v>38</v>
      </c>
      <c r="M75" s="1"/>
      <c r="N75" s="1"/>
      <c r="O75" s="67" t="s">
        <v>358</v>
      </c>
      <c r="P75" s="83"/>
      <c r="Q75" s="1">
        <v>120</v>
      </c>
      <c r="R75" s="1">
        <v>0</v>
      </c>
      <c r="S75" s="1">
        <v>12</v>
      </c>
      <c r="T75" s="91">
        <f t="shared" si="4"/>
        <v>12</v>
      </c>
      <c r="U75" s="76"/>
      <c r="V75" s="76"/>
      <c r="W75" s="76"/>
      <c r="X75" s="67" t="s">
        <v>357</v>
      </c>
      <c r="Y75" s="67" t="s">
        <v>357</v>
      </c>
      <c r="Z75" s="1">
        <f t="shared" si="5"/>
        <v>0</v>
      </c>
      <c r="AA75" s="88"/>
      <c r="AB75" s="88"/>
      <c r="AC75" s="88"/>
      <c r="AD75" s="108"/>
      <c r="AH75" s="108"/>
    </row>
    <row r="76" spans="1:34">
      <c r="A76" s="1">
        <v>70</v>
      </c>
      <c r="B76" s="1" t="s">
        <v>303</v>
      </c>
      <c r="C76" s="67" t="s">
        <v>311</v>
      </c>
      <c r="D76" s="67" t="s">
        <v>105</v>
      </c>
      <c r="E76" s="67" t="s">
        <v>225</v>
      </c>
      <c r="F76" s="90">
        <v>42052</v>
      </c>
      <c r="G76" s="90">
        <v>42074</v>
      </c>
      <c r="H76" s="1" t="s">
        <v>38</v>
      </c>
      <c r="I76" s="1" t="s">
        <v>38</v>
      </c>
      <c r="J76" s="1" t="s">
        <v>38</v>
      </c>
      <c r="K76" s="1" t="s">
        <v>38</v>
      </c>
      <c r="L76" s="1" t="s">
        <v>38</v>
      </c>
      <c r="M76" s="1" t="s">
        <v>38</v>
      </c>
      <c r="N76" s="1"/>
      <c r="O76" s="67" t="s">
        <v>333</v>
      </c>
      <c r="P76" s="83" t="s">
        <v>333</v>
      </c>
      <c r="Q76" s="1">
        <v>40</v>
      </c>
      <c r="R76" s="1">
        <v>0</v>
      </c>
      <c r="S76" s="1">
        <v>12</v>
      </c>
      <c r="T76" s="91">
        <f t="shared" si="4"/>
        <v>12</v>
      </c>
      <c r="U76" s="76"/>
      <c r="V76" s="76"/>
      <c r="W76" s="76"/>
      <c r="X76" s="1"/>
      <c r="Y76" s="1">
        <v>12</v>
      </c>
      <c r="Z76" s="1">
        <f t="shared" si="5"/>
        <v>12</v>
      </c>
      <c r="AA76" s="88"/>
      <c r="AB76" s="88"/>
      <c r="AC76" s="88"/>
      <c r="AD76" s="108"/>
      <c r="AH76" s="108"/>
    </row>
    <row r="77" spans="1:34">
      <c r="A77" s="3">
        <v>71</v>
      </c>
      <c r="B77" s="3" t="s">
        <v>303</v>
      </c>
      <c r="C77" s="67" t="s">
        <v>312</v>
      </c>
      <c r="D77" s="67" t="s">
        <v>313</v>
      </c>
      <c r="E77" s="67" t="s">
        <v>314</v>
      </c>
      <c r="F77" s="90">
        <v>42058</v>
      </c>
      <c r="G77" s="90">
        <v>42144</v>
      </c>
      <c r="H77" s="1" t="s">
        <v>38</v>
      </c>
      <c r="I77" s="1" t="s">
        <v>38</v>
      </c>
      <c r="J77" s="1" t="s">
        <v>38</v>
      </c>
      <c r="K77" s="1" t="s">
        <v>38</v>
      </c>
      <c r="L77" s="1" t="s">
        <v>38</v>
      </c>
      <c r="M77" s="1"/>
      <c r="N77" s="1"/>
      <c r="O77" s="67" t="s">
        <v>334</v>
      </c>
      <c r="P77" s="83"/>
      <c r="Q77" s="1">
        <v>120</v>
      </c>
      <c r="R77" s="1">
        <v>13</v>
      </c>
      <c r="S77" s="1">
        <v>8</v>
      </c>
      <c r="T77" s="91">
        <f t="shared" si="4"/>
        <v>21</v>
      </c>
      <c r="U77" s="76"/>
      <c r="V77" s="76"/>
      <c r="W77" s="76"/>
      <c r="X77" s="1">
        <v>14</v>
      </c>
      <c r="Y77" s="1">
        <v>7</v>
      </c>
      <c r="Z77" s="1">
        <f t="shared" si="5"/>
        <v>21</v>
      </c>
      <c r="AA77" s="88"/>
      <c r="AB77" s="88"/>
      <c r="AC77" s="88"/>
      <c r="AD77" s="108"/>
      <c r="AH77" s="108"/>
    </row>
    <row r="78" spans="1:34">
      <c r="A78" s="1">
        <v>72</v>
      </c>
      <c r="B78" s="1" t="s">
        <v>302</v>
      </c>
      <c r="C78" s="67" t="s">
        <v>139</v>
      </c>
      <c r="D78" s="67" t="s">
        <v>315</v>
      </c>
      <c r="E78" s="67" t="s">
        <v>316</v>
      </c>
      <c r="F78" s="90">
        <v>42058</v>
      </c>
      <c r="G78" s="90">
        <v>42144</v>
      </c>
      <c r="H78" s="1" t="s">
        <v>38</v>
      </c>
      <c r="I78" s="1" t="s">
        <v>38</v>
      </c>
      <c r="J78" s="1" t="s">
        <v>38</v>
      </c>
      <c r="K78" s="1" t="s">
        <v>38</v>
      </c>
      <c r="L78" s="1" t="s">
        <v>38</v>
      </c>
      <c r="M78" s="1"/>
      <c r="N78" s="1"/>
      <c r="O78" s="67" t="s">
        <v>145</v>
      </c>
      <c r="P78" s="83"/>
      <c r="Q78" s="1">
        <v>120</v>
      </c>
      <c r="R78" s="1">
        <v>2</v>
      </c>
      <c r="S78" s="1">
        <v>0</v>
      </c>
      <c r="T78" s="91">
        <f t="shared" si="4"/>
        <v>2</v>
      </c>
      <c r="U78" s="76"/>
      <c r="V78" s="76"/>
      <c r="W78" s="76"/>
      <c r="X78" s="1">
        <v>2</v>
      </c>
      <c r="Y78" s="1"/>
      <c r="Z78" s="1">
        <f t="shared" si="5"/>
        <v>2</v>
      </c>
      <c r="AA78" s="88"/>
      <c r="AB78" s="88"/>
      <c r="AC78" s="88"/>
      <c r="AD78" s="108"/>
      <c r="AH78" s="108"/>
    </row>
    <row r="79" spans="1:34">
      <c r="A79" s="3">
        <v>73</v>
      </c>
      <c r="B79" s="3" t="s">
        <v>303</v>
      </c>
      <c r="C79" s="67" t="s">
        <v>287</v>
      </c>
      <c r="D79" s="67" t="s">
        <v>105</v>
      </c>
      <c r="E79" s="67" t="s">
        <v>225</v>
      </c>
      <c r="F79" s="90">
        <v>42058</v>
      </c>
      <c r="G79" s="90">
        <v>42121</v>
      </c>
      <c r="H79" s="1" t="s">
        <v>38</v>
      </c>
      <c r="I79" s="1" t="s">
        <v>38</v>
      </c>
      <c r="J79" s="1" t="s">
        <v>38</v>
      </c>
      <c r="K79" s="1" t="s">
        <v>38</v>
      </c>
      <c r="L79" s="1" t="s">
        <v>38</v>
      </c>
      <c r="M79" s="1" t="s">
        <v>38</v>
      </c>
      <c r="N79" s="1"/>
      <c r="O79" s="99" t="s">
        <v>359</v>
      </c>
      <c r="P79" s="99" t="s">
        <v>359</v>
      </c>
      <c r="Q79" s="1">
        <v>160</v>
      </c>
      <c r="R79" s="1">
        <v>0</v>
      </c>
      <c r="S79" s="1">
        <v>12</v>
      </c>
      <c r="T79" s="91">
        <f t="shared" si="4"/>
        <v>12</v>
      </c>
      <c r="U79" s="76"/>
      <c r="V79" s="76"/>
      <c r="W79" s="76"/>
      <c r="X79" s="1"/>
      <c r="Y79" s="1">
        <v>12</v>
      </c>
      <c r="Z79" s="1">
        <f t="shared" si="5"/>
        <v>12</v>
      </c>
      <c r="AA79" s="88"/>
      <c r="AB79" s="88"/>
      <c r="AC79" s="88"/>
      <c r="AD79" s="108"/>
      <c r="AH79" s="108"/>
    </row>
    <row r="80" spans="1:34">
      <c r="A80" s="1">
        <v>74</v>
      </c>
      <c r="B80" s="1" t="s">
        <v>304</v>
      </c>
      <c r="C80" s="67" t="s">
        <v>317</v>
      </c>
      <c r="D80" s="67" t="s">
        <v>318</v>
      </c>
      <c r="E80" s="67" t="s">
        <v>225</v>
      </c>
      <c r="F80" s="90">
        <v>42058</v>
      </c>
      <c r="G80" s="90">
        <v>42087</v>
      </c>
      <c r="H80" s="1" t="s">
        <v>38</v>
      </c>
      <c r="I80" s="1" t="s">
        <v>38</v>
      </c>
      <c r="J80" s="1" t="s">
        <v>38</v>
      </c>
      <c r="K80" s="1"/>
      <c r="L80" s="1"/>
      <c r="M80" s="1"/>
      <c r="N80" s="1"/>
      <c r="O80" s="67" t="s">
        <v>172</v>
      </c>
      <c r="P80" s="83"/>
      <c r="Q80" s="1">
        <v>48</v>
      </c>
      <c r="R80" s="1">
        <v>6</v>
      </c>
      <c r="S80" s="1">
        <v>9</v>
      </c>
      <c r="T80" s="91">
        <f t="shared" si="4"/>
        <v>15</v>
      </c>
      <c r="U80" s="76"/>
      <c r="V80" s="76"/>
      <c r="W80" s="76"/>
      <c r="X80" s="1">
        <v>6</v>
      </c>
      <c r="Y80" s="1">
        <v>9</v>
      </c>
      <c r="Z80" s="1">
        <f t="shared" si="5"/>
        <v>15</v>
      </c>
      <c r="AA80" s="88"/>
      <c r="AB80" s="88"/>
      <c r="AC80" s="88"/>
      <c r="AD80" s="108"/>
      <c r="AH80" s="108"/>
    </row>
    <row r="81" spans="1:34">
      <c r="A81" s="3">
        <v>75</v>
      </c>
      <c r="B81" s="3" t="s">
        <v>302</v>
      </c>
      <c r="C81" s="67" t="s">
        <v>139</v>
      </c>
      <c r="D81" s="67" t="s">
        <v>266</v>
      </c>
      <c r="E81" s="67" t="s">
        <v>264</v>
      </c>
      <c r="F81" s="90">
        <v>42058</v>
      </c>
      <c r="G81" s="90">
        <v>42144</v>
      </c>
      <c r="H81" s="1" t="s">
        <v>38</v>
      </c>
      <c r="I81" s="1" t="s">
        <v>38</v>
      </c>
      <c r="J81" s="1" t="s">
        <v>38</v>
      </c>
      <c r="K81" s="1" t="s">
        <v>38</v>
      </c>
      <c r="L81" s="1" t="s">
        <v>38</v>
      </c>
      <c r="M81" s="1"/>
      <c r="N81" s="1"/>
      <c r="O81" s="67" t="s">
        <v>145</v>
      </c>
      <c r="P81" s="83"/>
      <c r="Q81" s="1">
        <v>120</v>
      </c>
      <c r="R81" s="1">
        <v>5</v>
      </c>
      <c r="S81" s="1">
        <v>0</v>
      </c>
      <c r="T81" s="91">
        <f t="shared" si="4"/>
        <v>5</v>
      </c>
      <c r="U81" s="76"/>
      <c r="V81" s="76"/>
      <c r="W81" s="76"/>
      <c r="X81" s="1">
        <v>3</v>
      </c>
      <c r="Y81" s="1"/>
      <c r="Z81" s="1">
        <f t="shared" si="5"/>
        <v>3</v>
      </c>
      <c r="AA81" s="88"/>
      <c r="AB81" s="88"/>
      <c r="AC81" s="88"/>
      <c r="AD81" s="108"/>
      <c r="AH81" s="108"/>
    </row>
    <row r="82" spans="1:34">
      <c r="A82" s="1">
        <v>76</v>
      </c>
      <c r="B82" s="1" t="s">
        <v>302</v>
      </c>
      <c r="C82" s="67" t="s">
        <v>129</v>
      </c>
      <c r="D82" s="67" t="s">
        <v>142</v>
      </c>
      <c r="E82" s="67" t="s">
        <v>264</v>
      </c>
      <c r="F82" s="90">
        <v>42058</v>
      </c>
      <c r="G82" s="90">
        <v>42186</v>
      </c>
      <c r="H82" s="1" t="s">
        <v>38</v>
      </c>
      <c r="I82" s="1" t="s">
        <v>38</v>
      </c>
      <c r="J82" s="1" t="s">
        <v>38</v>
      </c>
      <c r="K82" s="1" t="s">
        <v>38</v>
      </c>
      <c r="L82" s="1" t="s">
        <v>38</v>
      </c>
      <c r="M82" s="1"/>
      <c r="N82" s="1"/>
      <c r="O82" s="67" t="s">
        <v>145</v>
      </c>
      <c r="P82" s="83"/>
      <c r="Q82" s="1">
        <v>180</v>
      </c>
      <c r="R82" s="1">
        <v>4</v>
      </c>
      <c r="S82" s="1">
        <v>0</v>
      </c>
      <c r="T82" s="91">
        <f t="shared" si="4"/>
        <v>4</v>
      </c>
      <c r="U82" s="76"/>
      <c r="V82" s="76"/>
      <c r="W82" s="76"/>
      <c r="X82" s="1">
        <v>4</v>
      </c>
      <c r="Y82" s="1"/>
      <c r="Z82" s="1">
        <f t="shared" si="5"/>
        <v>4</v>
      </c>
      <c r="AA82" s="88"/>
      <c r="AB82" s="88"/>
      <c r="AC82" s="88"/>
      <c r="AD82" s="108"/>
      <c r="AH82" s="108"/>
    </row>
    <row r="83" spans="1:34">
      <c r="A83" s="3">
        <v>77</v>
      </c>
      <c r="B83" s="3" t="s">
        <v>303</v>
      </c>
      <c r="C83" s="67" t="s">
        <v>311</v>
      </c>
      <c r="D83" s="67" t="s">
        <v>179</v>
      </c>
      <c r="E83" s="67" t="s">
        <v>319</v>
      </c>
      <c r="F83" s="90">
        <v>42061</v>
      </c>
      <c r="G83" s="90">
        <v>42132</v>
      </c>
      <c r="H83" s="1"/>
      <c r="I83" s="1"/>
      <c r="J83" s="1"/>
      <c r="K83" s="1" t="s">
        <v>38</v>
      </c>
      <c r="L83" s="1" t="s">
        <v>38</v>
      </c>
      <c r="M83" s="1"/>
      <c r="N83" s="1"/>
      <c r="O83" s="67" t="s">
        <v>361</v>
      </c>
      <c r="P83" s="83"/>
      <c r="Q83" s="1">
        <v>40</v>
      </c>
      <c r="R83" s="1">
        <v>11</v>
      </c>
      <c r="S83" s="1">
        <v>2</v>
      </c>
      <c r="T83" s="91">
        <f t="shared" si="4"/>
        <v>13</v>
      </c>
      <c r="U83" s="76"/>
      <c r="V83" s="76"/>
      <c r="W83" s="76"/>
      <c r="X83" s="1">
        <v>5</v>
      </c>
      <c r="Y83" s="1">
        <v>3</v>
      </c>
      <c r="Z83" s="1">
        <f t="shared" si="5"/>
        <v>8</v>
      </c>
      <c r="AA83" s="88"/>
      <c r="AB83" s="88"/>
      <c r="AC83" s="88"/>
      <c r="AD83" s="108"/>
      <c r="AH83" s="108"/>
    </row>
    <row r="84" spans="1:34">
      <c r="A84" s="1">
        <v>78</v>
      </c>
      <c r="B84" s="1" t="s">
        <v>303</v>
      </c>
      <c r="C84" s="67" t="s">
        <v>320</v>
      </c>
      <c r="D84" s="67" t="s">
        <v>221</v>
      </c>
      <c r="E84" s="67" t="s">
        <v>321</v>
      </c>
      <c r="F84" s="90">
        <v>42060</v>
      </c>
      <c r="G84" s="90">
        <v>42230</v>
      </c>
      <c r="H84" s="1"/>
      <c r="I84" s="1"/>
      <c r="J84" s="1" t="s">
        <v>38</v>
      </c>
      <c r="K84" s="1" t="s">
        <v>38</v>
      </c>
      <c r="L84" s="1" t="s">
        <v>38</v>
      </c>
      <c r="M84" s="1"/>
      <c r="N84" s="1"/>
      <c r="O84" s="67" t="s">
        <v>362</v>
      </c>
      <c r="P84" s="83"/>
      <c r="Q84" s="1">
        <v>232</v>
      </c>
      <c r="R84" s="1">
        <v>0</v>
      </c>
      <c r="S84" s="1">
        <v>18</v>
      </c>
      <c r="T84" s="91">
        <f t="shared" si="4"/>
        <v>18</v>
      </c>
      <c r="U84" s="76"/>
      <c r="V84" s="76"/>
      <c r="W84" s="76"/>
      <c r="X84" s="1"/>
      <c r="Y84" s="1"/>
      <c r="Z84" s="1">
        <f t="shared" si="5"/>
        <v>0</v>
      </c>
      <c r="AA84" s="88"/>
      <c r="AB84" s="88"/>
      <c r="AC84" s="88"/>
      <c r="AD84" s="108"/>
      <c r="AH84" s="108"/>
    </row>
    <row r="85" spans="1:34">
      <c r="A85" s="3">
        <v>79</v>
      </c>
      <c r="B85" s="3" t="s">
        <v>303</v>
      </c>
      <c r="C85" s="67" t="s">
        <v>312</v>
      </c>
      <c r="D85" s="67" t="s">
        <v>322</v>
      </c>
      <c r="E85" s="67" t="s">
        <v>22</v>
      </c>
      <c r="F85" s="90">
        <v>42063</v>
      </c>
      <c r="G85" s="90">
        <v>42154</v>
      </c>
      <c r="H85" s="1"/>
      <c r="I85" s="1"/>
      <c r="J85" s="1"/>
      <c r="K85" s="1"/>
      <c r="L85" s="1"/>
      <c r="M85" s="1" t="s">
        <v>38</v>
      </c>
      <c r="N85" s="1" t="s">
        <v>38</v>
      </c>
      <c r="O85" s="67"/>
      <c r="P85" s="83" t="s">
        <v>335</v>
      </c>
      <c r="Q85" s="1">
        <v>120</v>
      </c>
      <c r="R85" s="1">
        <v>6</v>
      </c>
      <c r="S85" s="1">
        <v>6</v>
      </c>
      <c r="T85" s="91">
        <f t="shared" si="4"/>
        <v>12</v>
      </c>
      <c r="U85" s="76"/>
      <c r="V85" s="76"/>
      <c r="W85" s="76"/>
      <c r="X85" s="1">
        <v>5</v>
      </c>
      <c r="Y85" s="1">
        <v>4</v>
      </c>
      <c r="Z85" s="1">
        <f t="shared" si="5"/>
        <v>9</v>
      </c>
      <c r="AA85" s="88"/>
      <c r="AB85" s="88"/>
      <c r="AC85" s="88"/>
      <c r="AD85" s="108"/>
      <c r="AH85" s="108"/>
    </row>
    <row r="86" spans="1:34">
      <c r="A86" s="1">
        <v>80</v>
      </c>
      <c r="B86" s="1" t="s">
        <v>304</v>
      </c>
      <c r="C86" s="67" t="s">
        <v>323</v>
      </c>
      <c r="D86" s="67" t="s">
        <v>59</v>
      </c>
      <c r="E86" s="67" t="s">
        <v>23</v>
      </c>
      <c r="F86" s="90">
        <v>42062</v>
      </c>
      <c r="G86" s="90">
        <v>42167</v>
      </c>
      <c r="H86" s="1" t="s">
        <v>38</v>
      </c>
      <c r="I86" s="1" t="s">
        <v>38</v>
      </c>
      <c r="J86" s="1" t="s">
        <v>38</v>
      </c>
      <c r="K86" s="1" t="s">
        <v>38</v>
      </c>
      <c r="L86" s="1" t="s">
        <v>38</v>
      </c>
      <c r="M86" s="1"/>
      <c r="N86" s="1"/>
      <c r="O86" s="67" t="s">
        <v>336</v>
      </c>
      <c r="P86" s="83"/>
      <c r="Q86" s="1">
        <v>384</v>
      </c>
      <c r="R86" s="1">
        <v>29</v>
      </c>
      <c r="S86" s="1">
        <v>0</v>
      </c>
      <c r="T86" s="91">
        <f t="shared" si="4"/>
        <v>29</v>
      </c>
      <c r="U86" s="76"/>
      <c r="V86" s="76"/>
      <c r="W86" s="76"/>
      <c r="X86" s="1">
        <v>13</v>
      </c>
      <c r="Y86" s="1"/>
      <c r="Z86" s="1">
        <f t="shared" si="5"/>
        <v>13</v>
      </c>
      <c r="AA86" s="88"/>
      <c r="AB86" s="88"/>
      <c r="AC86" s="88"/>
      <c r="AD86" s="108"/>
      <c r="AH86" s="108"/>
    </row>
    <row r="87" spans="1:34">
      <c r="A87" s="3">
        <v>81</v>
      </c>
      <c r="B87" s="3" t="s">
        <v>302</v>
      </c>
      <c r="C87" s="67" t="s">
        <v>139</v>
      </c>
      <c r="D87" s="67" t="s">
        <v>324</v>
      </c>
      <c r="E87" s="67" t="s">
        <v>325</v>
      </c>
      <c r="F87" s="90">
        <v>42066</v>
      </c>
      <c r="G87" s="90">
        <v>42153</v>
      </c>
      <c r="H87" s="1"/>
      <c r="I87" s="1" t="s">
        <v>38</v>
      </c>
      <c r="J87" s="1" t="s">
        <v>38</v>
      </c>
      <c r="K87" s="1" t="s">
        <v>38</v>
      </c>
      <c r="L87" s="1" t="s">
        <v>38</v>
      </c>
      <c r="M87" s="1"/>
      <c r="N87" s="1"/>
      <c r="O87" s="67" t="s">
        <v>145</v>
      </c>
      <c r="P87" s="83"/>
      <c r="Q87" s="1">
        <v>120</v>
      </c>
      <c r="R87" s="1">
        <v>4</v>
      </c>
      <c r="S87" s="1">
        <v>0</v>
      </c>
      <c r="T87" s="91">
        <f t="shared" si="4"/>
        <v>4</v>
      </c>
      <c r="U87" s="76"/>
      <c r="V87" s="76"/>
      <c r="W87" s="76"/>
      <c r="X87" s="1">
        <v>4</v>
      </c>
      <c r="Y87" s="1"/>
      <c r="Z87" s="1">
        <f t="shared" si="5"/>
        <v>4</v>
      </c>
      <c r="AA87" s="88"/>
      <c r="AB87" s="88"/>
      <c r="AC87" s="88"/>
      <c r="AD87" s="108"/>
      <c r="AH87" s="108"/>
    </row>
    <row r="88" spans="1:34">
      <c r="A88" s="1">
        <v>82</v>
      </c>
      <c r="B88" s="1" t="s">
        <v>304</v>
      </c>
      <c r="C88" s="67" t="s">
        <v>326</v>
      </c>
      <c r="D88" s="67" t="s">
        <v>337</v>
      </c>
      <c r="E88" s="67" t="s">
        <v>23</v>
      </c>
      <c r="F88" s="90">
        <v>42065</v>
      </c>
      <c r="G88" s="90">
        <v>42151</v>
      </c>
      <c r="H88" s="1" t="s">
        <v>38</v>
      </c>
      <c r="I88" s="1" t="s">
        <v>38</v>
      </c>
      <c r="J88" s="1" t="s">
        <v>38</v>
      </c>
      <c r="K88" s="1" t="s">
        <v>38</v>
      </c>
      <c r="L88" s="1" t="s">
        <v>38</v>
      </c>
      <c r="M88" s="1"/>
      <c r="N88" s="1"/>
      <c r="O88" s="67" t="s">
        <v>338</v>
      </c>
      <c r="P88" s="83"/>
      <c r="Q88" s="1">
        <v>360</v>
      </c>
      <c r="R88" s="1">
        <v>14</v>
      </c>
      <c r="S88" s="1">
        <v>0</v>
      </c>
      <c r="T88" s="91">
        <f t="shared" si="4"/>
        <v>14</v>
      </c>
      <c r="U88" s="76"/>
      <c r="V88" s="76"/>
      <c r="W88" s="76"/>
      <c r="X88" s="1">
        <v>9</v>
      </c>
      <c r="Y88" s="1"/>
      <c r="Z88" s="1">
        <f t="shared" si="5"/>
        <v>9</v>
      </c>
      <c r="AA88" s="88"/>
      <c r="AB88" s="88"/>
      <c r="AC88" s="88"/>
      <c r="AD88" s="108"/>
      <c r="AH88" s="108"/>
    </row>
    <row r="89" spans="1:34">
      <c r="A89" s="3">
        <v>83</v>
      </c>
      <c r="B89" s="3" t="s">
        <v>304</v>
      </c>
      <c r="C89" s="67" t="s">
        <v>327</v>
      </c>
      <c r="D89" s="67" t="s">
        <v>328</v>
      </c>
      <c r="E89" s="67" t="s">
        <v>329</v>
      </c>
      <c r="F89" s="90">
        <v>42066</v>
      </c>
      <c r="G89" s="90">
        <v>42122</v>
      </c>
      <c r="H89" s="1" t="s">
        <v>38</v>
      </c>
      <c r="I89" s="1" t="s">
        <v>38</v>
      </c>
      <c r="J89" s="1" t="s">
        <v>38</v>
      </c>
      <c r="K89" s="1" t="s">
        <v>38</v>
      </c>
      <c r="L89" s="1"/>
      <c r="M89" s="1"/>
      <c r="N89" s="1"/>
      <c r="O89" s="67" t="s">
        <v>363</v>
      </c>
      <c r="P89" s="83"/>
      <c r="Q89" s="1">
        <v>80</v>
      </c>
      <c r="R89" s="1">
        <v>9</v>
      </c>
      <c r="S89" s="1">
        <v>40</v>
      </c>
      <c r="T89" s="91">
        <f t="shared" si="4"/>
        <v>49</v>
      </c>
      <c r="U89" s="76"/>
      <c r="V89" s="76"/>
      <c r="W89" s="76"/>
      <c r="X89" s="1">
        <v>8</v>
      </c>
      <c r="Y89" s="1">
        <v>35</v>
      </c>
      <c r="Z89" s="1">
        <f t="shared" si="5"/>
        <v>43</v>
      </c>
      <c r="AA89" s="88"/>
      <c r="AB89" s="88"/>
      <c r="AC89" s="88"/>
      <c r="AD89" s="108"/>
      <c r="AH89" s="108"/>
    </row>
    <row r="90" spans="1:34">
      <c r="A90" s="1">
        <v>84</v>
      </c>
      <c r="B90" s="1" t="s">
        <v>303</v>
      </c>
      <c r="C90" s="67" t="s">
        <v>343</v>
      </c>
      <c r="D90" s="67" t="s">
        <v>309</v>
      </c>
      <c r="E90" s="67" t="s">
        <v>28</v>
      </c>
      <c r="F90" s="90">
        <v>42067</v>
      </c>
      <c r="G90" s="90">
        <v>42142</v>
      </c>
      <c r="H90" s="1" t="s">
        <v>38</v>
      </c>
      <c r="I90" s="1" t="s">
        <v>38</v>
      </c>
      <c r="J90" s="1" t="s">
        <v>38</v>
      </c>
      <c r="K90" s="1" t="s">
        <v>38</v>
      </c>
      <c r="L90" s="1" t="s">
        <v>38</v>
      </c>
      <c r="M90" s="1" t="s">
        <v>38</v>
      </c>
      <c r="N90" s="1" t="s">
        <v>38</v>
      </c>
      <c r="O90" s="67" t="s">
        <v>344</v>
      </c>
      <c r="P90" s="83" t="s">
        <v>345</v>
      </c>
      <c r="Q90" s="1">
        <v>232</v>
      </c>
      <c r="R90" s="1">
        <v>12</v>
      </c>
      <c r="S90" s="1">
        <v>5</v>
      </c>
      <c r="T90" s="91">
        <f t="shared" si="4"/>
        <v>17</v>
      </c>
      <c r="U90" s="76"/>
      <c r="V90" s="76"/>
      <c r="W90" s="76"/>
      <c r="X90" s="1">
        <v>10</v>
      </c>
      <c r="Y90" s="1">
        <v>4</v>
      </c>
      <c r="Z90" s="1">
        <f t="shared" si="5"/>
        <v>14</v>
      </c>
      <c r="AA90" s="88"/>
      <c r="AB90" s="88"/>
      <c r="AC90" s="88"/>
      <c r="AD90" s="108"/>
      <c r="AH90" s="108"/>
    </row>
    <row r="91" spans="1:34">
      <c r="A91" s="3">
        <v>85</v>
      </c>
      <c r="B91" s="3" t="s">
        <v>303</v>
      </c>
      <c r="C91" s="67" t="s">
        <v>341</v>
      </c>
      <c r="D91" s="67" t="s">
        <v>342</v>
      </c>
      <c r="E91" s="67" t="s">
        <v>340</v>
      </c>
      <c r="F91" s="90">
        <v>42072</v>
      </c>
      <c r="G91" s="90">
        <v>42158</v>
      </c>
      <c r="H91" s="1" t="s">
        <v>38</v>
      </c>
      <c r="I91" s="1" t="s">
        <v>38</v>
      </c>
      <c r="J91" s="1" t="s">
        <v>38</v>
      </c>
      <c r="K91" s="1" t="s">
        <v>38</v>
      </c>
      <c r="L91" s="1" t="s">
        <v>38</v>
      </c>
      <c r="M91" s="1"/>
      <c r="N91" s="1"/>
      <c r="O91" s="67" t="s">
        <v>67</v>
      </c>
      <c r="P91" s="83"/>
      <c r="Q91" s="1">
        <v>120</v>
      </c>
      <c r="R91" s="1">
        <v>5</v>
      </c>
      <c r="S91" s="1">
        <v>9</v>
      </c>
      <c r="T91" s="91">
        <f t="shared" si="4"/>
        <v>14</v>
      </c>
      <c r="U91" s="76"/>
      <c r="V91" s="76"/>
      <c r="W91" s="76"/>
      <c r="X91" s="1">
        <v>5</v>
      </c>
      <c r="Y91" s="1">
        <v>9</v>
      </c>
      <c r="Z91" s="1">
        <f t="shared" si="5"/>
        <v>14</v>
      </c>
      <c r="AA91" s="88"/>
      <c r="AB91" s="88"/>
      <c r="AC91" s="88"/>
      <c r="AD91" s="108"/>
      <c r="AH91" s="108"/>
    </row>
    <row r="92" spans="1:34">
      <c r="A92" s="1">
        <v>86</v>
      </c>
      <c r="B92" s="1" t="s">
        <v>302</v>
      </c>
      <c r="C92" s="67" t="s">
        <v>139</v>
      </c>
      <c r="D92" s="67" t="s">
        <v>339</v>
      </c>
      <c r="E92" s="67" t="s">
        <v>340</v>
      </c>
      <c r="F92" s="90">
        <v>42072</v>
      </c>
      <c r="G92" s="90">
        <v>42158</v>
      </c>
      <c r="H92" s="1" t="s">
        <v>38</v>
      </c>
      <c r="I92" s="1" t="s">
        <v>38</v>
      </c>
      <c r="J92" s="1" t="s">
        <v>38</v>
      </c>
      <c r="K92" s="1" t="s">
        <v>38</v>
      </c>
      <c r="L92" s="1" t="s">
        <v>38</v>
      </c>
      <c r="M92" s="1"/>
      <c r="N92" s="1"/>
      <c r="O92" s="67" t="s">
        <v>67</v>
      </c>
      <c r="P92" s="83"/>
      <c r="Q92" s="1">
        <v>120</v>
      </c>
      <c r="R92" s="1">
        <v>2</v>
      </c>
      <c r="S92" s="1">
        <v>0</v>
      </c>
      <c r="T92" s="91">
        <f t="shared" si="4"/>
        <v>2</v>
      </c>
      <c r="U92" s="76"/>
      <c r="V92" s="76"/>
      <c r="W92" s="76"/>
      <c r="X92" s="1">
        <v>2</v>
      </c>
      <c r="Y92" s="1"/>
      <c r="Z92" s="1">
        <f t="shared" si="5"/>
        <v>2</v>
      </c>
      <c r="AA92" s="88"/>
      <c r="AB92" s="88"/>
      <c r="AC92" s="88"/>
      <c r="AD92" s="108"/>
      <c r="AH92" s="108"/>
    </row>
    <row r="93" spans="1:34">
      <c r="A93" s="3">
        <v>87</v>
      </c>
      <c r="B93" s="3" t="s">
        <v>304</v>
      </c>
      <c r="C93" s="67" t="s">
        <v>346</v>
      </c>
      <c r="D93" s="67" t="s">
        <v>30</v>
      </c>
      <c r="E93" s="67" t="s">
        <v>23</v>
      </c>
      <c r="F93" s="90">
        <v>42074</v>
      </c>
      <c r="G93" s="90">
        <v>42163</v>
      </c>
      <c r="H93" s="1" t="s">
        <v>38</v>
      </c>
      <c r="I93" s="1" t="s">
        <v>38</v>
      </c>
      <c r="J93" s="1" t="s">
        <v>38</v>
      </c>
      <c r="K93" s="1" t="s">
        <v>38</v>
      </c>
      <c r="L93" s="1" t="s">
        <v>38</v>
      </c>
      <c r="M93" s="1"/>
      <c r="N93" s="1"/>
      <c r="O93" s="67" t="s">
        <v>57</v>
      </c>
      <c r="P93" s="83"/>
      <c r="Q93" s="1">
        <v>312</v>
      </c>
      <c r="R93" s="1">
        <v>14</v>
      </c>
      <c r="S93" s="1"/>
      <c r="T93" s="91">
        <f t="shared" si="4"/>
        <v>14</v>
      </c>
      <c r="U93" s="76"/>
      <c r="V93" s="76"/>
      <c r="W93" s="76"/>
      <c r="X93" s="1">
        <v>14</v>
      </c>
      <c r="Y93" s="1"/>
      <c r="Z93" s="1">
        <f t="shared" si="5"/>
        <v>14</v>
      </c>
      <c r="AA93" s="88"/>
      <c r="AB93" s="88"/>
      <c r="AC93" s="88"/>
      <c r="AD93" s="108"/>
      <c r="AH93" s="108"/>
    </row>
    <row r="94" spans="1:34">
      <c r="A94" s="1">
        <v>88</v>
      </c>
      <c r="B94" s="1" t="s">
        <v>304</v>
      </c>
      <c r="C94" s="67" t="s">
        <v>347</v>
      </c>
      <c r="D94" s="67" t="s">
        <v>109</v>
      </c>
      <c r="E94" s="67" t="s">
        <v>28</v>
      </c>
      <c r="F94" s="90">
        <v>42075</v>
      </c>
      <c r="G94" s="90">
        <v>42159</v>
      </c>
      <c r="H94" s="1"/>
      <c r="I94" s="1"/>
      <c r="J94" s="1"/>
      <c r="K94" s="1" t="s">
        <v>38</v>
      </c>
      <c r="L94" s="1"/>
      <c r="M94" s="1"/>
      <c r="N94" s="1" t="s">
        <v>38</v>
      </c>
      <c r="O94" s="67" t="s">
        <v>348</v>
      </c>
      <c r="P94" s="83" t="s">
        <v>349</v>
      </c>
      <c r="Q94" s="1">
        <v>120</v>
      </c>
      <c r="R94" s="1">
        <v>13</v>
      </c>
      <c r="S94" s="1">
        <v>4</v>
      </c>
      <c r="T94" s="91">
        <f t="shared" si="4"/>
        <v>17</v>
      </c>
      <c r="U94" s="76"/>
      <c r="V94" s="76"/>
      <c r="W94" s="76"/>
      <c r="X94" s="1">
        <v>13</v>
      </c>
      <c r="Y94" s="1">
        <v>4</v>
      </c>
      <c r="Z94" s="1">
        <f t="shared" si="5"/>
        <v>17</v>
      </c>
      <c r="AA94" s="88"/>
      <c r="AB94" s="88"/>
      <c r="AC94" s="88"/>
      <c r="AD94" s="108"/>
      <c r="AH94" s="108"/>
    </row>
    <row r="95" spans="1:34">
      <c r="A95" s="3">
        <v>89</v>
      </c>
      <c r="B95" s="3" t="s">
        <v>302</v>
      </c>
      <c r="C95" s="67" t="s">
        <v>139</v>
      </c>
      <c r="D95" s="67" t="s">
        <v>207</v>
      </c>
      <c r="E95" s="67" t="s">
        <v>351</v>
      </c>
      <c r="F95" s="90">
        <v>42079</v>
      </c>
      <c r="G95" s="90">
        <v>42165</v>
      </c>
      <c r="H95" s="1" t="s">
        <v>38</v>
      </c>
      <c r="I95" s="1" t="s">
        <v>38</v>
      </c>
      <c r="J95" s="1" t="s">
        <v>38</v>
      </c>
      <c r="K95" s="1" t="s">
        <v>38</v>
      </c>
      <c r="L95" s="1" t="s">
        <v>38</v>
      </c>
      <c r="M95" s="1"/>
      <c r="N95" s="1"/>
      <c r="O95" s="67" t="s">
        <v>133</v>
      </c>
      <c r="P95" s="83"/>
      <c r="Q95" s="1">
        <v>120</v>
      </c>
      <c r="R95" s="1">
        <v>2</v>
      </c>
      <c r="S95" s="1">
        <v>0</v>
      </c>
      <c r="T95" s="91">
        <f t="shared" si="4"/>
        <v>2</v>
      </c>
      <c r="U95" s="76"/>
      <c r="V95" s="76"/>
      <c r="W95" s="76"/>
      <c r="X95" s="98" t="s">
        <v>357</v>
      </c>
      <c r="Y95" s="98" t="s">
        <v>357</v>
      </c>
      <c r="Z95" s="1">
        <f t="shared" si="5"/>
        <v>0</v>
      </c>
      <c r="AA95" s="88"/>
      <c r="AB95" s="88"/>
      <c r="AC95" s="88"/>
      <c r="AD95" s="108"/>
      <c r="AH95" s="108"/>
    </row>
    <row r="96" spans="1:34">
      <c r="A96" s="1">
        <v>90</v>
      </c>
      <c r="B96" s="1" t="s">
        <v>302</v>
      </c>
      <c r="C96" s="67" t="s">
        <v>139</v>
      </c>
      <c r="D96" s="67" t="s">
        <v>350</v>
      </c>
      <c r="E96" s="67" t="s">
        <v>352</v>
      </c>
      <c r="F96" s="90">
        <v>42079</v>
      </c>
      <c r="G96" s="90">
        <v>42165</v>
      </c>
      <c r="H96" s="1" t="s">
        <v>38</v>
      </c>
      <c r="I96" s="1" t="s">
        <v>38</v>
      </c>
      <c r="J96" s="1" t="s">
        <v>38</v>
      </c>
      <c r="K96" s="1" t="s">
        <v>38</v>
      </c>
      <c r="L96" s="1" t="s">
        <v>38</v>
      </c>
      <c r="M96" s="1"/>
      <c r="N96" s="1"/>
      <c r="O96" s="67" t="s">
        <v>253</v>
      </c>
      <c r="P96" s="83"/>
      <c r="Q96" s="1">
        <v>120</v>
      </c>
      <c r="R96" s="1">
        <v>2</v>
      </c>
      <c r="S96" s="1">
        <v>0</v>
      </c>
      <c r="T96" s="91">
        <f t="shared" si="4"/>
        <v>2</v>
      </c>
      <c r="U96" s="76"/>
      <c r="V96" s="76"/>
      <c r="W96" s="76"/>
      <c r="X96" s="1">
        <v>1</v>
      </c>
      <c r="Y96" s="1"/>
      <c r="Z96" s="1">
        <f t="shared" si="5"/>
        <v>1</v>
      </c>
      <c r="AA96" s="88"/>
      <c r="AB96" s="88"/>
      <c r="AC96" s="88"/>
      <c r="AD96" s="108"/>
      <c r="AH96" s="108"/>
    </row>
    <row r="97" spans="1:34">
      <c r="A97" s="3">
        <v>91</v>
      </c>
      <c r="B97" s="3" t="s">
        <v>303</v>
      </c>
      <c r="C97" s="67" t="s">
        <v>306</v>
      </c>
      <c r="D97" s="67" t="s">
        <v>105</v>
      </c>
      <c r="E97" s="67" t="s">
        <v>225</v>
      </c>
      <c r="F97" s="90">
        <v>42080</v>
      </c>
      <c r="G97" s="90">
        <v>42119</v>
      </c>
      <c r="H97" s="1" t="s">
        <v>38</v>
      </c>
      <c r="I97" s="1" t="s">
        <v>38</v>
      </c>
      <c r="J97" s="1" t="s">
        <v>38</v>
      </c>
      <c r="K97" s="1" t="s">
        <v>38</v>
      </c>
      <c r="L97" s="1" t="s">
        <v>38</v>
      </c>
      <c r="M97" s="1" t="s">
        <v>38</v>
      </c>
      <c r="N97" s="1"/>
      <c r="O97" s="67" t="s">
        <v>353</v>
      </c>
      <c r="P97" s="97" t="s">
        <v>354</v>
      </c>
      <c r="Q97" s="1">
        <v>120</v>
      </c>
      <c r="R97" s="1">
        <v>1</v>
      </c>
      <c r="S97" s="1">
        <v>11</v>
      </c>
      <c r="T97" s="91">
        <f t="shared" si="4"/>
        <v>12</v>
      </c>
      <c r="U97" s="76"/>
      <c r="V97" s="76"/>
      <c r="W97" s="76"/>
      <c r="X97" s="1">
        <v>1</v>
      </c>
      <c r="Y97" s="1">
        <v>11</v>
      </c>
      <c r="Z97" s="1">
        <f t="shared" si="5"/>
        <v>12</v>
      </c>
      <c r="AA97" s="88"/>
      <c r="AB97" s="88"/>
      <c r="AC97" s="88"/>
      <c r="AD97" s="108"/>
      <c r="AH97" s="108"/>
    </row>
    <row r="98" spans="1:34">
      <c r="A98" s="1">
        <v>92</v>
      </c>
      <c r="B98" s="1" t="s">
        <v>303</v>
      </c>
      <c r="C98" s="67" t="s">
        <v>306</v>
      </c>
      <c r="D98" s="67" t="s">
        <v>355</v>
      </c>
      <c r="E98" s="67" t="s">
        <v>222</v>
      </c>
      <c r="F98" s="90">
        <v>42086</v>
      </c>
      <c r="G98" s="90">
        <v>42172</v>
      </c>
      <c r="H98" s="1" t="s">
        <v>38</v>
      </c>
      <c r="I98" s="1" t="s">
        <v>38</v>
      </c>
      <c r="J98" s="1" t="s">
        <v>38</v>
      </c>
      <c r="K98" s="1" t="s">
        <v>38</v>
      </c>
      <c r="L98" s="1" t="s">
        <v>38</v>
      </c>
      <c r="M98" s="1" t="s">
        <v>38</v>
      </c>
      <c r="N98" s="1" t="s">
        <v>38</v>
      </c>
      <c r="O98" s="67" t="s">
        <v>191</v>
      </c>
      <c r="P98" s="83" t="s">
        <v>356</v>
      </c>
      <c r="Q98" s="1">
        <v>120</v>
      </c>
      <c r="R98" s="1"/>
      <c r="S98" s="1">
        <v>12</v>
      </c>
      <c r="T98" s="91">
        <f t="shared" si="4"/>
        <v>12</v>
      </c>
      <c r="U98" s="76"/>
      <c r="V98" s="76"/>
      <c r="W98" s="76"/>
      <c r="X98" s="1"/>
      <c r="Y98" s="1">
        <v>12</v>
      </c>
      <c r="Z98" s="1">
        <f t="shared" si="5"/>
        <v>12</v>
      </c>
      <c r="AA98" s="88"/>
      <c r="AB98" s="88"/>
      <c r="AC98" s="88"/>
      <c r="AD98" s="108"/>
      <c r="AH98" s="108"/>
    </row>
    <row r="99" spans="1:34">
      <c r="A99" s="3">
        <v>93</v>
      </c>
      <c r="B99" s="3" t="s">
        <v>304</v>
      </c>
      <c r="C99" s="67" t="s">
        <v>365</v>
      </c>
      <c r="D99" s="67" t="s">
        <v>366</v>
      </c>
      <c r="E99" s="67" t="s">
        <v>274</v>
      </c>
      <c r="F99" s="90">
        <v>42094</v>
      </c>
      <c r="G99" s="90">
        <v>42094</v>
      </c>
      <c r="H99" s="1"/>
      <c r="I99" s="1" t="s">
        <v>38</v>
      </c>
      <c r="J99" s="1"/>
      <c r="K99" s="1"/>
      <c r="L99" s="1"/>
      <c r="M99" s="1"/>
      <c r="N99" s="1"/>
      <c r="O99" s="67" t="s">
        <v>276</v>
      </c>
      <c r="P99" s="83"/>
      <c r="Q99" s="1">
        <v>8</v>
      </c>
      <c r="R99" s="1">
        <v>1</v>
      </c>
      <c r="S99" s="1">
        <v>13</v>
      </c>
      <c r="T99" s="91">
        <f t="shared" si="4"/>
        <v>14</v>
      </c>
      <c r="U99" s="76"/>
      <c r="V99" s="76"/>
      <c r="W99" s="76"/>
      <c r="X99" s="1">
        <v>0</v>
      </c>
      <c r="Y99" s="1">
        <v>9</v>
      </c>
      <c r="Z99" s="1">
        <f t="shared" si="5"/>
        <v>9</v>
      </c>
      <c r="AA99" s="88"/>
      <c r="AB99" s="88"/>
      <c r="AC99" s="88"/>
      <c r="AD99" s="108"/>
      <c r="AH99" s="108"/>
    </row>
    <row r="100" spans="1:34">
      <c r="A100" s="1">
        <v>94</v>
      </c>
      <c r="B100" s="1" t="s">
        <v>304</v>
      </c>
      <c r="C100" s="67" t="s">
        <v>367</v>
      </c>
      <c r="D100" s="67" t="s">
        <v>368</v>
      </c>
      <c r="E100" s="67" t="s">
        <v>340</v>
      </c>
      <c r="F100" s="90">
        <v>42097</v>
      </c>
      <c r="G100" s="90">
        <v>42165</v>
      </c>
      <c r="H100" s="1" t="s">
        <v>38</v>
      </c>
      <c r="I100" s="1" t="s">
        <v>38</v>
      </c>
      <c r="J100" s="1" t="s">
        <v>38</v>
      </c>
      <c r="K100" s="1" t="s">
        <v>38</v>
      </c>
      <c r="L100" s="1" t="s">
        <v>38</v>
      </c>
      <c r="M100" s="1"/>
      <c r="N100" s="1"/>
      <c r="O100" s="67" t="s">
        <v>369</v>
      </c>
      <c r="P100" s="83"/>
      <c r="Q100" s="1">
        <v>184</v>
      </c>
      <c r="R100" s="1">
        <v>12</v>
      </c>
      <c r="S100" s="1">
        <v>0</v>
      </c>
      <c r="T100" s="91">
        <f t="shared" si="4"/>
        <v>12</v>
      </c>
      <c r="U100" s="76"/>
      <c r="V100" s="76"/>
      <c r="W100" s="76"/>
      <c r="X100" s="1">
        <v>12</v>
      </c>
      <c r="Y100" s="1"/>
      <c r="Z100" s="1">
        <f t="shared" si="5"/>
        <v>12</v>
      </c>
      <c r="AA100" s="88"/>
      <c r="AB100" s="88"/>
      <c r="AC100" s="88"/>
      <c r="AD100" s="108"/>
      <c r="AH100" s="108"/>
    </row>
    <row r="101" spans="1:34">
      <c r="A101" s="3">
        <v>95</v>
      </c>
      <c r="B101" s="3" t="s">
        <v>304</v>
      </c>
      <c r="C101" s="67" t="s">
        <v>370</v>
      </c>
      <c r="D101" s="67" t="s">
        <v>77</v>
      </c>
      <c r="E101" s="67" t="s">
        <v>23</v>
      </c>
      <c r="F101" s="90">
        <v>42096</v>
      </c>
      <c r="G101" s="90">
        <v>42184</v>
      </c>
      <c r="H101" s="1" t="s">
        <v>38</v>
      </c>
      <c r="I101" s="1" t="s">
        <v>38</v>
      </c>
      <c r="J101" s="1" t="s">
        <v>38</v>
      </c>
      <c r="K101" s="1" t="s">
        <v>38</v>
      </c>
      <c r="L101" s="1" t="s">
        <v>38</v>
      </c>
      <c r="M101" s="1"/>
      <c r="N101" s="1"/>
      <c r="O101" s="67" t="s">
        <v>371</v>
      </c>
      <c r="P101" s="83"/>
      <c r="Q101" s="1">
        <v>360</v>
      </c>
      <c r="R101" s="1">
        <v>17</v>
      </c>
      <c r="S101" s="1">
        <v>0</v>
      </c>
      <c r="T101" s="91">
        <f t="shared" si="4"/>
        <v>17</v>
      </c>
      <c r="U101" s="76"/>
      <c r="V101" s="76"/>
      <c r="W101" s="76"/>
      <c r="X101" s="1">
        <v>17</v>
      </c>
      <c r="Y101" s="1"/>
      <c r="Z101" s="1">
        <f t="shared" si="5"/>
        <v>17</v>
      </c>
      <c r="AA101" s="88"/>
      <c r="AB101" s="88"/>
      <c r="AC101" s="88"/>
      <c r="AD101" s="108"/>
      <c r="AH101" s="108"/>
    </row>
    <row r="102" spans="1:34">
      <c r="A102" s="165" t="s">
        <v>11</v>
      </c>
      <c r="B102" s="168" t="s">
        <v>301</v>
      </c>
      <c r="C102" s="166" t="s">
        <v>0</v>
      </c>
      <c r="D102" s="166" t="s">
        <v>1</v>
      </c>
      <c r="E102" s="166" t="s">
        <v>2</v>
      </c>
      <c r="F102" s="167" t="s">
        <v>3</v>
      </c>
      <c r="G102" s="166" t="s">
        <v>4</v>
      </c>
      <c r="H102" s="179" t="s">
        <v>5</v>
      </c>
      <c r="I102" s="180"/>
      <c r="J102" s="180"/>
      <c r="K102" s="180"/>
      <c r="L102" s="180"/>
      <c r="M102" s="180"/>
      <c r="N102" s="181"/>
      <c r="O102" s="175" t="s">
        <v>6</v>
      </c>
      <c r="P102" s="176"/>
      <c r="Q102" s="170" t="s">
        <v>7</v>
      </c>
      <c r="R102" s="172" t="s">
        <v>8</v>
      </c>
      <c r="S102" s="173"/>
      <c r="T102" s="174"/>
      <c r="U102" s="76"/>
      <c r="V102" s="76"/>
      <c r="W102" s="76"/>
      <c r="X102" s="154" t="s">
        <v>260</v>
      </c>
      <c r="Y102" s="154"/>
      <c r="Z102" s="154"/>
      <c r="AA102" s="182" t="s">
        <v>291</v>
      </c>
      <c r="AB102" s="183"/>
      <c r="AC102" s="184"/>
      <c r="AD102" s="106"/>
      <c r="AH102" s="108"/>
    </row>
    <row r="103" spans="1:34" ht="30">
      <c r="A103" s="165"/>
      <c r="B103" s="169"/>
      <c r="C103" s="166"/>
      <c r="D103" s="166"/>
      <c r="E103" s="166"/>
      <c r="F103" s="167"/>
      <c r="G103" s="166"/>
      <c r="H103" s="2" t="s">
        <v>12</v>
      </c>
      <c r="I103" s="2" t="s">
        <v>13</v>
      </c>
      <c r="J103" s="2" t="s">
        <v>14</v>
      </c>
      <c r="K103" s="2" t="s">
        <v>12</v>
      </c>
      <c r="L103" s="2" t="s">
        <v>15</v>
      </c>
      <c r="M103" s="2" t="s">
        <v>15</v>
      </c>
      <c r="N103" s="2" t="s">
        <v>12</v>
      </c>
      <c r="O103" s="2" t="s">
        <v>25</v>
      </c>
      <c r="P103" s="26" t="s">
        <v>26</v>
      </c>
      <c r="Q103" s="171"/>
      <c r="R103" s="2" t="s">
        <v>9</v>
      </c>
      <c r="S103" s="2" t="s">
        <v>10</v>
      </c>
      <c r="T103" s="2" t="s">
        <v>24</v>
      </c>
      <c r="U103" s="162" t="s">
        <v>263</v>
      </c>
      <c r="V103" s="163"/>
      <c r="W103" s="164"/>
      <c r="X103" s="1" t="s">
        <v>9</v>
      </c>
      <c r="Y103" s="1" t="s">
        <v>10</v>
      </c>
      <c r="Z103" s="1" t="s">
        <v>24</v>
      </c>
      <c r="AA103" s="182"/>
      <c r="AB103" s="183"/>
      <c r="AC103" s="184"/>
      <c r="AD103" s="106"/>
      <c r="AH103" s="108"/>
    </row>
    <row r="104" spans="1:34">
      <c r="A104" s="3">
        <v>96</v>
      </c>
      <c r="B104" s="102" t="s">
        <v>304</v>
      </c>
      <c r="C104" s="67" t="s">
        <v>372</v>
      </c>
      <c r="D104" s="67" t="s">
        <v>51</v>
      </c>
      <c r="E104" s="67" t="s">
        <v>178</v>
      </c>
      <c r="F104" s="90">
        <v>42102</v>
      </c>
      <c r="G104" s="90">
        <v>42181</v>
      </c>
      <c r="H104" s="67" t="s">
        <v>38</v>
      </c>
      <c r="I104" s="67" t="s">
        <v>38</v>
      </c>
      <c r="J104" s="67" t="s">
        <v>38</v>
      </c>
      <c r="K104" s="67" t="s">
        <v>38</v>
      </c>
      <c r="L104" s="67" t="s">
        <v>38</v>
      </c>
      <c r="M104" s="67"/>
      <c r="N104" s="67"/>
      <c r="O104" s="67" t="s">
        <v>373</v>
      </c>
      <c r="P104" s="83"/>
      <c r="Q104" s="67">
        <v>440</v>
      </c>
      <c r="R104" s="67">
        <v>12</v>
      </c>
      <c r="S104" s="1"/>
      <c r="T104" s="91">
        <f>SUM(R104,S104)</f>
        <v>12</v>
      </c>
      <c r="U104" s="152" t="s">
        <v>24</v>
      </c>
      <c r="V104" s="152"/>
      <c r="W104" s="152"/>
      <c r="X104" s="86">
        <v>9</v>
      </c>
      <c r="Y104" s="86"/>
      <c r="Z104" s="1">
        <f t="shared" ref="Z104:Z106" si="6">SUM(X104:Y104)</f>
        <v>9</v>
      </c>
      <c r="AA104" s="152" t="s">
        <v>24</v>
      </c>
      <c r="AB104" s="152"/>
      <c r="AC104" s="152"/>
      <c r="AD104" s="107"/>
      <c r="AH104" s="108"/>
    </row>
    <row r="105" spans="1:34">
      <c r="A105" s="1">
        <v>97</v>
      </c>
      <c r="B105" s="67" t="s">
        <v>303</v>
      </c>
      <c r="C105" s="67" t="s">
        <v>374</v>
      </c>
      <c r="D105" s="67" t="s">
        <v>19</v>
      </c>
      <c r="E105" s="67" t="s">
        <v>28</v>
      </c>
      <c r="F105" s="90">
        <v>42110</v>
      </c>
      <c r="G105" s="90">
        <v>42185</v>
      </c>
      <c r="H105" s="67"/>
      <c r="I105" s="67" t="s">
        <v>38</v>
      </c>
      <c r="J105" s="67"/>
      <c r="K105" s="67" t="s">
        <v>38</v>
      </c>
      <c r="L105" s="67"/>
      <c r="M105" s="67"/>
      <c r="N105" s="67"/>
      <c r="O105" s="67" t="s">
        <v>114</v>
      </c>
      <c r="P105" s="83"/>
      <c r="Q105" s="67">
        <v>96</v>
      </c>
      <c r="R105" s="67">
        <v>4</v>
      </c>
      <c r="S105" s="1">
        <v>8</v>
      </c>
      <c r="T105" s="91">
        <f t="shared" ref="T105:T136" si="7">SUM(R105,S105)</f>
        <v>12</v>
      </c>
      <c r="U105" s="73" t="s">
        <v>9</v>
      </c>
      <c r="V105" s="75"/>
      <c r="W105" s="73" t="s">
        <v>10</v>
      </c>
      <c r="X105" s="98" t="s">
        <v>357</v>
      </c>
      <c r="Y105" s="98" t="s">
        <v>357</v>
      </c>
      <c r="Z105" s="1">
        <f t="shared" si="6"/>
        <v>0</v>
      </c>
      <c r="AA105" s="73" t="s">
        <v>9</v>
      </c>
      <c r="AB105" s="75"/>
      <c r="AC105" s="73" t="s">
        <v>10</v>
      </c>
      <c r="AD105" s="107"/>
      <c r="AH105" s="108"/>
    </row>
    <row r="106" spans="1:34">
      <c r="A106" s="3">
        <v>98</v>
      </c>
      <c r="B106" s="102" t="s">
        <v>304</v>
      </c>
      <c r="C106" s="67" t="s">
        <v>375</v>
      </c>
      <c r="D106" s="67" t="s">
        <v>77</v>
      </c>
      <c r="E106" s="67" t="s">
        <v>82</v>
      </c>
      <c r="F106" s="90">
        <v>42115</v>
      </c>
      <c r="G106" s="90">
        <v>42276</v>
      </c>
      <c r="H106" s="67"/>
      <c r="I106" s="67" t="s">
        <v>38</v>
      </c>
      <c r="J106" s="67"/>
      <c r="K106" s="67"/>
      <c r="L106" s="67"/>
      <c r="M106" s="67"/>
      <c r="N106" s="67"/>
      <c r="O106" s="67" t="s">
        <v>88</v>
      </c>
      <c r="P106" s="83"/>
      <c r="Q106" s="67">
        <v>112</v>
      </c>
      <c r="R106" s="67">
        <v>4</v>
      </c>
      <c r="S106" s="1"/>
      <c r="T106" s="91">
        <f t="shared" si="7"/>
        <v>4</v>
      </c>
      <c r="U106" s="74">
        <f>SUM(R104:R136)</f>
        <v>270</v>
      </c>
      <c r="V106" s="75"/>
      <c r="W106" s="74">
        <f>SUM(S104:S136)</f>
        <v>166</v>
      </c>
      <c r="X106" s="1"/>
      <c r="Y106" s="1"/>
      <c r="Z106" s="1">
        <f t="shared" si="6"/>
        <v>0</v>
      </c>
      <c r="AA106" s="74">
        <f>SUM(X104:X136)</f>
        <v>135</v>
      </c>
      <c r="AB106" s="75"/>
      <c r="AC106" s="74">
        <f>SUM(Y104:Y136)</f>
        <v>85</v>
      </c>
      <c r="AD106" s="107"/>
      <c r="AH106" s="108"/>
    </row>
    <row r="107" spans="1:34">
      <c r="A107" s="3">
        <v>99</v>
      </c>
      <c r="B107" s="67" t="s">
        <v>303</v>
      </c>
      <c r="C107" s="67" t="s">
        <v>376</v>
      </c>
      <c r="D107" s="67" t="s">
        <v>377</v>
      </c>
      <c r="E107" s="67" t="s">
        <v>22</v>
      </c>
      <c r="F107" s="90">
        <v>42121</v>
      </c>
      <c r="G107" s="90">
        <v>42163</v>
      </c>
      <c r="H107" s="67" t="s">
        <v>38</v>
      </c>
      <c r="I107" s="67" t="s">
        <v>38</v>
      </c>
      <c r="J107" s="67"/>
      <c r="K107" s="67" t="s">
        <v>38</v>
      </c>
      <c r="L107" s="67"/>
      <c r="M107" s="67"/>
      <c r="N107" s="67"/>
      <c r="O107" s="67" t="s">
        <v>378</v>
      </c>
      <c r="P107" s="83"/>
      <c r="Q107" s="67">
        <v>56</v>
      </c>
      <c r="R107" s="67">
        <v>11</v>
      </c>
      <c r="S107" s="1">
        <v>6</v>
      </c>
      <c r="T107" s="91">
        <f t="shared" si="7"/>
        <v>17</v>
      </c>
      <c r="U107" s="74"/>
      <c r="V107" s="75"/>
      <c r="W107" s="74"/>
      <c r="X107" s="1">
        <v>2</v>
      </c>
      <c r="Y107" s="1">
        <v>5</v>
      </c>
      <c r="Z107" s="1">
        <f>SUM(X107:Y107)</f>
        <v>7</v>
      </c>
      <c r="AA107" s="74"/>
      <c r="AB107" s="75"/>
      <c r="AC107" s="74"/>
      <c r="AD107" s="107"/>
      <c r="AH107" s="108"/>
    </row>
    <row r="108" spans="1:34">
      <c r="A108" s="1">
        <v>100</v>
      </c>
      <c r="B108" s="102" t="s">
        <v>303</v>
      </c>
      <c r="C108" s="67" t="s">
        <v>376</v>
      </c>
      <c r="D108" s="67" t="s">
        <v>379</v>
      </c>
      <c r="E108" s="67" t="s">
        <v>22</v>
      </c>
      <c r="F108" s="90">
        <v>42121</v>
      </c>
      <c r="G108" s="90">
        <v>42158</v>
      </c>
      <c r="H108" s="67" t="s">
        <v>38</v>
      </c>
      <c r="I108" s="67"/>
      <c r="J108" s="67" t="s">
        <v>38</v>
      </c>
      <c r="K108" s="67" t="s">
        <v>38</v>
      </c>
      <c r="L108" s="67"/>
      <c r="M108" s="67"/>
      <c r="N108" s="67"/>
      <c r="O108" s="67" t="s">
        <v>380</v>
      </c>
      <c r="P108" s="83"/>
      <c r="Q108" s="67">
        <v>56</v>
      </c>
      <c r="R108" s="67">
        <v>12</v>
      </c>
      <c r="S108" s="1">
        <v>4</v>
      </c>
      <c r="T108" s="91">
        <f t="shared" si="7"/>
        <v>16</v>
      </c>
      <c r="U108" s="153">
        <f>SUM(T104:T136)</f>
        <v>436</v>
      </c>
      <c r="V108" s="153"/>
      <c r="W108" s="153"/>
      <c r="X108" s="1">
        <v>8</v>
      </c>
      <c r="Y108" s="1">
        <v>3</v>
      </c>
      <c r="Z108" s="1">
        <f t="shared" ref="Z108:Z136" si="8">SUM(X108:Y108)</f>
        <v>11</v>
      </c>
      <c r="AA108" s="153">
        <f>SUM(Z104:Z136)</f>
        <v>220</v>
      </c>
      <c r="AB108" s="153"/>
      <c r="AC108" s="153"/>
      <c r="AD108" s="107"/>
      <c r="AH108" s="108"/>
    </row>
    <row r="109" spans="1:34">
      <c r="A109" s="3">
        <v>101</v>
      </c>
      <c r="B109" s="67" t="s">
        <v>302</v>
      </c>
      <c r="C109" s="67" t="s">
        <v>383</v>
      </c>
      <c r="D109" s="67" t="s">
        <v>382</v>
      </c>
      <c r="E109" s="67" t="s">
        <v>23</v>
      </c>
      <c r="F109" s="90">
        <v>42132</v>
      </c>
      <c r="G109" s="90">
        <v>42132</v>
      </c>
      <c r="H109" s="67"/>
      <c r="I109" s="67"/>
      <c r="J109" s="67"/>
      <c r="K109" s="67"/>
      <c r="L109" s="67" t="s">
        <v>38</v>
      </c>
      <c r="M109" s="67"/>
      <c r="N109" s="67"/>
      <c r="O109" s="67" t="s">
        <v>361</v>
      </c>
      <c r="P109" s="83"/>
      <c r="Q109" s="67">
        <v>5</v>
      </c>
      <c r="R109" s="67">
        <v>1</v>
      </c>
      <c r="S109" s="1"/>
      <c r="T109" s="91">
        <f t="shared" si="7"/>
        <v>1</v>
      </c>
      <c r="U109" s="76"/>
      <c r="V109" s="76"/>
      <c r="W109" s="76"/>
      <c r="X109" s="1">
        <v>1</v>
      </c>
      <c r="Y109" s="1"/>
      <c r="Z109" s="1">
        <f t="shared" si="8"/>
        <v>1</v>
      </c>
      <c r="AA109" s="88"/>
      <c r="AB109" s="88"/>
      <c r="AC109" s="88"/>
      <c r="AD109" s="108"/>
      <c r="AH109" s="108"/>
    </row>
    <row r="110" spans="1:34">
      <c r="A110" s="3">
        <v>102</v>
      </c>
      <c r="B110" s="102" t="s">
        <v>302</v>
      </c>
      <c r="C110" s="67" t="s">
        <v>381</v>
      </c>
      <c r="D110" s="67" t="s">
        <v>382</v>
      </c>
      <c r="E110" s="67" t="s">
        <v>23</v>
      </c>
      <c r="F110" s="90">
        <v>42132</v>
      </c>
      <c r="G110" s="90">
        <v>42132</v>
      </c>
      <c r="H110" s="67"/>
      <c r="I110" s="67"/>
      <c r="J110" s="67"/>
      <c r="K110" s="67"/>
      <c r="L110" s="67" t="s">
        <v>38</v>
      </c>
      <c r="M110" s="67"/>
      <c r="N110" s="67"/>
      <c r="O110" s="67" t="s">
        <v>361</v>
      </c>
      <c r="P110" s="83"/>
      <c r="Q110" s="67">
        <v>5</v>
      </c>
      <c r="R110" s="67">
        <v>2</v>
      </c>
      <c r="S110" s="1"/>
      <c r="T110" s="91">
        <f t="shared" si="7"/>
        <v>2</v>
      </c>
      <c r="U110" s="76"/>
      <c r="V110" s="76"/>
      <c r="W110" s="76"/>
      <c r="X110" s="1">
        <v>2</v>
      </c>
      <c r="Y110" s="1"/>
      <c r="Z110" s="1">
        <f t="shared" si="8"/>
        <v>2</v>
      </c>
      <c r="AA110" s="88"/>
      <c r="AB110" s="88"/>
      <c r="AC110" s="88"/>
      <c r="AD110" s="108"/>
      <c r="AH110" s="108"/>
    </row>
    <row r="111" spans="1:34">
      <c r="A111" s="1">
        <v>103</v>
      </c>
      <c r="B111" s="67" t="s">
        <v>303</v>
      </c>
      <c r="C111" s="67" t="s">
        <v>17</v>
      </c>
      <c r="D111" s="67" t="s">
        <v>309</v>
      </c>
      <c r="E111" s="67" t="s">
        <v>28</v>
      </c>
      <c r="F111" s="90">
        <v>42137</v>
      </c>
      <c r="G111" s="90">
        <v>42267</v>
      </c>
      <c r="H111" s="67" t="s">
        <v>38</v>
      </c>
      <c r="I111" s="67"/>
      <c r="J111" s="67" t="s">
        <v>38</v>
      </c>
      <c r="K111" s="67" t="s">
        <v>38</v>
      </c>
      <c r="L111" s="67"/>
      <c r="M111" s="67"/>
      <c r="N111" s="67" t="s">
        <v>38</v>
      </c>
      <c r="O111" s="67" t="s">
        <v>384</v>
      </c>
      <c r="P111" s="83" t="s">
        <v>122</v>
      </c>
      <c r="Q111" s="67">
        <v>232</v>
      </c>
      <c r="R111" s="67">
        <v>5</v>
      </c>
      <c r="S111" s="1">
        <v>11</v>
      </c>
      <c r="T111" s="91">
        <f t="shared" si="7"/>
        <v>16</v>
      </c>
      <c r="U111" s="76"/>
      <c r="V111" s="76"/>
      <c r="W111" s="76"/>
      <c r="X111" s="1"/>
      <c r="Y111" s="1"/>
      <c r="Z111" s="1">
        <f t="shared" si="8"/>
        <v>0</v>
      </c>
      <c r="AA111" s="88"/>
      <c r="AB111" s="88"/>
      <c r="AC111" s="88"/>
      <c r="AD111" s="108"/>
      <c r="AH111" s="108"/>
    </row>
    <row r="112" spans="1:34">
      <c r="A112" s="3">
        <v>104</v>
      </c>
      <c r="B112" s="102" t="s">
        <v>302</v>
      </c>
      <c r="C112" s="67" t="s">
        <v>381</v>
      </c>
      <c r="D112" s="67" t="s">
        <v>385</v>
      </c>
      <c r="E112" s="67" t="s">
        <v>23</v>
      </c>
      <c r="F112" s="90">
        <v>42138</v>
      </c>
      <c r="G112" s="90">
        <v>42138</v>
      </c>
      <c r="H112" s="67"/>
      <c r="I112" s="67"/>
      <c r="J112" s="67"/>
      <c r="K112" s="67" t="s">
        <v>38</v>
      </c>
      <c r="L112" s="67"/>
      <c r="M112" s="67"/>
      <c r="N112" s="67"/>
      <c r="O112" s="67" t="s">
        <v>361</v>
      </c>
      <c r="P112" s="83"/>
      <c r="Q112" s="67">
        <v>5</v>
      </c>
      <c r="R112" s="67">
        <v>1</v>
      </c>
      <c r="S112" s="1"/>
      <c r="T112" s="91">
        <f t="shared" si="7"/>
        <v>1</v>
      </c>
      <c r="U112" s="76"/>
      <c r="V112" s="76"/>
      <c r="W112" s="76"/>
      <c r="X112" s="98" t="s">
        <v>393</v>
      </c>
      <c r="Y112" s="1"/>
      <c r="Z112" s="1">
        <f t="shared" si="8"/>
        <v>0</v>
      </c>
      <c r="AA112" s="88"/>
      <c r="AB112" s="88"/>
      <c r="AC112" s="88"/>
      <c r="AD112" s="108"/>
      <c r="AH112" s="108"/>
    </row>
    <row r="113" spans="1:34">
      <c r="A113" s="3">
        <v>105</v>
      </c>
      <c r="B113" s="67" t="s">
        <v>303</v>
      </c>
      <c r="C113" s="67" t="s">
        <v>386</v>
      </c>
      <c r="D113" s="67" t="s">
        <v>387</v>
      </c>
      <c r="E113" s="67" t="s">
        <v>388</v>
      </c>
      <c r="F113" s="90">
        <v>42139</v>
      </c>
      <c r="G113" s="90">
        <v>42139</v>
      </c>
      <c r="H113" s="67"/>
      <c r="I113" s="67"/>
      <c r="J113" s="67"/>
      <c r="K113" s="67"/>
      <c r="L113" s="67" t="s">
        <v>38</v>
      </c>
      <c r="M113" s="67"/>
      <c r="N113" s="67"/>
      <c r="O113" s="67" t="s">
        <v>389</v>
      </c>
      <c r="P113" s="83"/>
      <c r="Q113" s="67">
        <v>8</v>
      </c>
      <c r="R113" s="67">
        <v>23</v>
      </c>
      <c r="S113" s="1">
        <v>41</v>
      </c>
      <c r="T113" s="91">
        <f t="shared" si="7"/>
        <v>64</v>
      </c>
      <c r="U113" s="76"/>
      <c r="V113" s="76"/>
      <c r="W113" s="76"/>
      <c r="X113" s="1">
        <v>16</v>
      </c>
      <c r="Y113" s="1">
        <v>38</v>
      </c>
      <c r="Z113" s="1">
        <f t="shared" si="8"/>
        <v>54</v>
      </c>
      <c r="AA113" s="88"/>
      <c r="AB113" s="88"/>
      <c r="AC113" s="88"/>
      <c r="AD113" s="108"/>
      <c r="AH113" s="108"/>
    </row>
    <row r="114" spans="1:34">
      <c r="A114" s="1">
        <v>106</v>
      </c>
      <c r="B114" s="102" t="s">
        <v>303</v>
      </c>
      <c r="C114" s="67" t="s">
        <v>390</v>
      </c>
      <c r="D114" s="67" t="s">
        <v>391</v>
      </c>
      <c r="E114" s="67" t="s">
        <v>392</v>
      </c>
      <c r="F114" s="90">
        <v>42138</v>
      </c>
      <c r="G114" s="90">
        <v>42226</v>
      </c>
      <c r="H114" s="67" t="s">
        <v>38</v>
      </c>
      <c r="I114" s="67" t="s">
        <v>38</v>
      </c>
      <c r="J114" s="67"/>
      <c r="K114" s="67" t="s">
        <v>38</v>
      </c>
      <c r="L114" s="67"/>
      <c r="M114" s="67"/>
      <c r="N114" s="67"/>
      <c r="O114" s="67" t="s">
        <v>98</v>
      </c>
      <c r="P114" s="83"/>
      <c r="Q114" s="67">
        <v>120</v>
      </c>
      <c r="R114" s="67">
        <v>8</v>
      </c>
      <c r="S114" s="1">
        <v>13</v>
      </c>
      <c r="T114" s="91">
        <f t="shared" si="7"/>
        <v>21</v>
      </c>
      <c r="U114" s="76"/>
      <c r="V114" s="76"/>
      <c r="W114" s="76"/>
      <c r="X114" s="1">
        <v>8</v>
      </c>
      <c r="Y114" s="1">
        <v>13</v>
      </c>
      <c r="Z114" s="1">
        <f t="shared" si="8"/>
        <v>21</v>
      </c>
      <c r="AA114" s="88"/>
      <c r="AB114" s="88"/>
      <c r="AC114" s="88"/>
      <c r="AD114" s="108"/>
      <c r="AH114" s="108"/>
    </row>
    <row r="115" spans="1:34">
      <c r="A115" s="3">
        <v>107</v>
      </c>
      <c r="B115" s="67" t="s">
        <v>303</v>
      </c>
      <c r="C115" s="67" t="s">
        <v>394</v>
      </c>
      <c r="D115" s="67" t="s">
        <v>395</v>
      </c>
      <c r="E115" s="67" t="s">
        <v>23</v>
      </c>
      <c r="F115" s="67" t="s">
        <v>396</v>
      </c>
      <c r="G115" s="90">
        <v>42152</v>
      </c>
      <c r="H115" s="67"/>
      <c r="I115" s="67"/>
      <c r="J115" s="67" t="s">
        <v>38</v>
      </c>
      <c r="K115" s="67" t="s">
        <v>38</v>
      </c>
      <c r="L115" s="67"/>
      <c r="M115" s="67"/>
      <c r="N115" s="67"/>
      <c r="O115" s="67" t="s">
        <v>397</v>
      </c>
      <c r="P115" s="83"/>
      <c r="Q115" s="67">
        <v>8</v>
      </c>
      <c r="R115" s="67">
        <v>45</v>
      </c>
      <c r="S115" s="1"/>
      <c r="T115" s="91">
        <f t="shared" si="7"/>
        <v>45</v>
      </c>
      <c r="U115" s="76"/>
      <c r="V115" s="76"/>
      <c r="W115" s="76"/>
      <c r="X115" s="1">
        <v>21</v>
      </c>
      <c r="Y115" s="1"/>
      <c r="Z115" s="1">
        <f t="shared" si="8"/>
        <v>21</v>
      </c>
      <c r="AA115" s="88"/>
      <c r="AB115" s="88"/>
      <c r="AC115" s="88"/>
      <c r="AD115" s="108"/>
      <c r="AH115" s="108"/>
    </row>
    <row r="116" spans="1:34">
      <c r="A116" s="3">
        <v>108</v>
      </c>
      <c r="B116" s="102" t="s">
        <v>303</v>
      </c>
      <c r="C116" s="67" t="s">
        <v>398</v>
      </c>
      <c r="D116" s="67" t="s">
        <v>399</v>
      </c>
      <c r="E116" s="67" t="s">
        <v>23</v>
      </c>
      <c r="F116" s="90">
        <v>42153</v>
      </c>
      <c r="G116" s="90">
        <v>42153</v>
      </c>
      <c r="H116" s="67"/>
      <c r="I116" s="67"/>
      <c r="J116" s="67"/>
      <c r="K116" s="67"/>
      <c r="L116" s="67" t="s">
        <v>38</v>
      </c>
      <c r="M116" s="67"/>
      <c r="N116" s="67"/>
      <c r="O116" s="67" t="s">
        <v>400</v>
      </c>
      <c r="P116" s="83"/>
      <c r="Q116" s="67">
        <v>8</v>
      </c>
      <c r="R116" s="67">
        <v>45</v>
      </c>
      <c r="S116" s="1"/>
      <c r="T116" s="91">
        <f t="shared" si="7"/>
        <v>45</v>
      </c>
      <c r="U116" s="76"/>
      <c r="V116" s="76"/>
      <c r="W116" s="76"/>
      <c r="X116" s="1">
        <v>23</v>
      </c>
      <c r="Y116" s="1"/>
      <c r="Z116" s="1">
        <f t="shared" si="8"/>
        <v>23</v>
      </c>
      <c r="AA116" s="88"/>
      <c r="AB116" s="88"/>
      <c r="AC116" s="88"/>
      <c r="AD116" s="108"/>
      <c r="AH116" s="108"/>
    </row>
    <row r="117" spans="1:34">
      <c r="A117" s="1">
        <v>109</v>
      </c>
      <c r="B117" s="67" t="s">
        <v>304</v>
      </c>
      <c r="C117" s="67" t="s">
        <v>401</v>
      </c>
      <c r="D117" s="67" t="s">
        <v>337</v>
      </c>
      <c r="E117" s="67" t="s">
        <v>23</v>
      </c>
      <c r="F117" s="90">
        <v>42156</v>
      </c>
      <c r="G117" s="90">
        <v>42181</v>
      </c>
      <c r="H117" s="67" t="s">
        <v>38</v>
      </c>
      <c r="I117" s="67" t="s">
        <v>38</v>
      </c>
      <c r="J117" s="67" t="s">
        <v>38</v>
      </c>
      <c r="K117" s="67" t="s">
        <v>38</v>
      </c>
      <c r="L117" s="67" t="s">
        <v>38</v>
      </c>
      <c r="M117" s="67"/>
      <c r="N117" s="67"/>
      <c r="O117" s="67" t="s">
        <v>57</v>
      </c>
      <c r="P117" s="83"/>
      <c r="Q117" s="67">
        <v>120</v>
      </c>
      <c r="R117" s="67">
        <v>13</v>
      </c>
      <c r="S117" s="1"/>
      <c r="T117" s="91">
        <f t="shared" si="7"/>
        <v>13</v>
      </c>
      <c r="U117" s="76"/>
      <c r="V117" s="76"/>
      <c r="W117" s="76"/>
      <c r="X117" s="1">
        <v>8</v>
      </c>
      <c r="Y117" s="1"/>
      <c r="Z117" s="1">
        <f t="shared" si="8"/>
        <v>8</v>
      </c>
      <c r="AA117" s="88"/>
      <c r="AB117" s="88"/>
      <c r="AC117" s="88"/>
      <c r="AD117" s="108"/>
      <c r="AH117" s="108"/>
    </row>
    <row r="118" spans="1:34">
      <c r="A118" s="3">
        <v>110</v>
      </c>
      <c r="B118" s="102" t="s">
        <v>304</v>
      </c>
      <c r="C118" s="67" t="s">
        <v>306</v>
      </c>
      <c r="D118" s="67" t="s">
        <v>410</v>
      </c>
      <c r="E118" s="67" t="s">
        <v>35</v>
      </c>
      <c r="F118" s="90">
        <v>42170</v>
      </c>
      <c r="G118" s="90">
        <v>42213</v>
      </c>
      <c r="H118" s="67" t="s">
        <v>38</v>
      </c>
      <c r="I118" s="67" t="s">
        <v>38</v>
      </c>
      <c r="J118" s="67" t="s">
        <v>38</v>
      </c>
      <c r="K118" s="67" t="s">
        <v>38</v>
      </c>
      <c r="L118" s="67" t="s">
        <v>38</v>
      </c>
      <c r="M118" s="67"/>
      <c r="N118" s="67"/>
      <c r="O118" s="67" t="s">
        <v>411</v>
      </c>
      <c r="P118" s="83"/>
      <c r="Q118" s="67">
        <v>120</v>
      </c>
      <c r="R118" s="67">
        <v>7</v>
      </c>
      <c r="S118" s="1">
        <v>10</v>
      </c>
      <c r="T118" s="91">
        <f t="shared" si="7"/>
        <v>17</v>
      </c>
      <c r="U118" s="76"/>
      <c r="V118" s="76"/>
      <c r="W118" s="76"/>
      <c r="X118" s="1">
        <v>7</v>
      </c>
      <c r="Y118" s="1">
        <v>3</v>
      </c>
      <c r="Z118" s="1">
        <f t="shared" si="8"/>
        <v>10</v>
      </c>
      <c r="AA118" s="88"/>
      <c r="AB118" s="88"/>
      <c r="AC118" s="88"/>
      <c r="AD118" s="108"/>
      <c r="AH118" s="108"/>
    </row>
    <row r="119" spans="1:34">
      <c r="A119" s="3">
        <v>111</v>
      </c>
      <c r="B119" s="67" t="s">
        <v>304</v>
      </c>
      <c r="C119" s="67" t="s">
        <v>231</v>
      </c>
      <c r="D119" s="67" t="s">
        <v>232</v>
      </c>
      <c r="E119" s="67" t="s">
        <v>23</v>
      </c>
      <c r="F119" s="90">
        <v>42174</v>
      </c>
      <c r="G119" s="90">
        <v>42181</v>
      </c>
      <c r="H119" s="67" t="s">
        <v>38</v>
      </c>
      <c r="I119" s="67" t="s">
        <v>38</v>
      </c>
      <c r="J119" s="67" t="s">
        <v>38</v>
      </c>
      <c r="K119" s="67" t="s">
        <v>38</v>
      </c>
      <c r="L119" s="67" t="s">
        <v>38</v>
      </c>
      <c r="M119" s="67" t="s">
        <v>38</v>
      </c>
      <c r="N119" s="67" t="s">
        <v>38</v>
      </c>
      <c r="O119" s="89" t="s">
        <v>412</v>
      </c>
      <c r="P119" s="83"/>
      <c r="Q119" s="67">
        <v>64</v>
      </c>
      <c r="R119" s="67">
        <v>1</v>
      </c>
      <c r="S119" s="1">
        <v>16</v>
      </c>
      <c r="T119" s="91">
        <f t="shared" si="7"/>
        <v>17</v>
      </c>
      <c r="U119" s="76"/>
      <c r="V119" s="76"/>
      <c r="W119" s="76"/>
      <c r="X119" s="1">
        <v>2</v>
      </c>
      <c r="Y119" s="1">
        <v>10</v>
      </c>
      <c r="Z119" s="1">
        <f t="shared" si="8"/>
        <v>12</v>
      </c>
      <c r="AA119" s="88"/>
      <c r="AB119" s="88"/>
      <c r="AC119" s="88"/>
      <c r="AD119" s="108"/>
      <c r="AH119" s="108"/>
    </row>
    <row r="120" spans="1:34">
      <c r="A120" s="1">
        <v>112</v>
      </c>
      <c r="B120" s="102" t="s">
        <v>303</v>
      </c>
      <c r="C120" s="67" t="s">
        <v>306</v>
      </c>
      <c r="D120" s="67" t="s">
        <v>179</v>
      </c>
      <c r="E120" s="67" t="s">
        <v>101</v>
      </c>
      <c r="F120" s="90">
        <v>42173</v>
      </c>
      <c r="G120" s="90">
        <v>42230</v>
      </c>
      <c r="H120" s="67" t="s">
        <v>38</v>
      </c>
      <c r="I120" s="67" t="s">
        <v>38</v>
      </c>
      <c r="J120" s="67" t="s">
        <v>38</v>
      </c>
      <c r="K120" s="67" t="s">
        <v>38</v>
      </c>
      <c r="L120" s="67" t="s">
        <v>38</v>
      </c>
      <c r="M120" s="67"/>
      <c r="N120" s="67"/>
      <c r="O120" s="67" t="s">
        <v>369</v>
      </c>
      <c r="P120" s="83"/>
      <c r="Q120" s="67">
        <v>120</v>
      </c>
      <c r="R120" s="67">
        <v>17</v>
      </c>
      <c r="S120" s="1"/>
      <c r="T120" s="91">
        <f t="shared" si="7"/>
        <v>17</v>
      </c>
      <c r="U120" s="76"/>
      <c r="V120" s="76"/>
      <c r="W120" s="76"/>
      <c r="X120" s="1">
        <v>8</v>
      </c>
      <c r="Y120" s="1"/>
      <c r="Z120" s="1">
        <f t="shared" si="8"/>
        <v>8</v>
      </c>
      <c r="AA120" s="88"/>
      <c r="AB120" s="88"/>
      <c r="AC120" s="88"/>
      <c r="AD120" s="108"/>
      <c r="AH120" s="108"/>
    </row>
    <row r="121" spans="1:34">
      <c r="A121" s="3">
        <v>113</v>
      </c>
      <c r="B121" s="67" t="s">
        <v>303</v>
      </c>
      <c r="C121" s="67" t="s">
        <v>413</v>
      </c>
      <c r="D121" s="67" t="s">
        <v>414</v>
      </c>
      <c r="E121" s="67" t="s">
        <v>415</v>
      </c>
      <c r="F121" s="90">
        <v>42179</v>
      </c>
      <c r="G121" s="90">
        <v>42262</v>
      </c>
      <c r="H121" s="67" t="s">
        <v>38</v>
      </c>
      <c r="I121" s="67" t="s">
        <v>38</v>
      </c>
      <c r="J121" s="67" t="s">
        <v>38</v>
      </c>
      <c r="K121" s="67"/>
      <c r="L121" s="67"/>
      <c r="M121" s="67"/>
      <c r="N121" s="67"/>
      <c r="O121" s="67" t="s">
        <v>416</v>
      </c>
      <c r="P121" s="83"/>
      <c r="Q121" s="67">
        <v>120</v>
      </c>
      <c r="R121" s="67">
        <v>6</v>
      </c>
      <c r="S121" s="1">
        <v>9</v>
      </c>
      <c r="T121" s="91">
        <f t="shared" si="7"/>
        <v>15</v>
      </c>
      <c r="U121" s="76"/>
      <c r="V121" s="76"/>
      <c r="W121" s="76"/>
      <c r="X121" s="98" t="s">
        <v>357</v>
      </c>
      <c r="Y121" s="98" t="s">
        <v>357</v>
      </c>
      <c r="Z121" s="1">
        <f t="shared" si="8"/>
        <v>0</v>
      </c>
      <c r="AA121" s="88"/>
      <c r="AB121" s="88"/>
      <c r="AC121" s="88"/>
      <c r="AD121" s="108"/>
      <c r="AH121" s="108"/>
    </row>
    <row r="122" spans="1:34">
      <c r="A122" s="3">
        <v>114</v>
      </c>
      <c r="B122" s="102" t="s">
        <v>302</v>
      </c>
      <c r="C122" s="67" t="s">
        <v>383</v>
      </c>
      <c r="D122" s="67" t="s">
        <v>419</v>
      </c>
      <c r="E122" s="67" t="s">
        <v>420</v>
      </c>
      <c r="F122" s="90">
        <v>42186</v>
      </c>
      <c r="G122" s="90">
        <v>42186</v>
      </c>
      <c r="H122" s="67"/>
      <c r="I122" s="67"/>
      <c r="J122" s="67" t="s">
        <v>38</v>
      </c>
      <c r="K122" s="67"/>
      <c r="L122" s="67"/>
      <c r="M122" s="67"/>
      <c r="N122" s="67"/>
      <c r="O122" s="67" t="s">
        <v>421</v>
      </c>
      <c r="P122" s="83"/>
      <c r="Q122" s="67">
        <v>5</v>
      </c>
      <c r="R122" s="67">
        <v>1</v>
      </c>
      <c r="S122" s="1"/>
      <c r="T122" s="91">
        <f t="shared" si="7"/>
        <v>1</v>
      </c>
      <c r="U122" s="76"/>
      <c r="V122" s="76"/>
      <c r="W122" s="76"/>
      <c r="X122" s="1">
        <v>1</v>
      </c>
      <c r="Y122" s="1"/>
      <c r="Z122" s="1">
        <f t="shared" si="8"/>
        <v>1</v>
      </c>
      <c r="AA122" s="88"/>
      <c r="AB122" s="88"/>
      <c r="AC122" s="88"/>
      <c r="AD122" s="108"/>
      <c r="AH122" s="108"/>
    </row>
    <row r="123" spans="1:34">
      <c r="A123" s="1">
        <v>115</v>
      </c>
      <c r="B123" s="67" t="s">
        <v>304</v>
      </c>
      <c r="C123" s="67" t="s">
        <v>32</v>
      </c>
      <c r="D123" s="67" t="s">
        <v>97</v>
      </c>
      <c r="E123" s="67" t="s">
        <v>23</v>
      </c>
      <c r="F123" s="90">
        <v>42089</v>
      </c>
      <c r="G123" s="90">
        <v>42186</v>
      </c>
      <c r="H123" s="67" t="s">
        <v>38</v>
      </c>
      <c r="I123" s="67" t="s">
        <v>38</v>
      </c>
      <c r="J123" s="67" t="s">
        <v>38</v>
      </c>
      <c r="K123" s="67" t="s">
        <v>38</v>
      </c>
      <c r="L123" s="67"/>
      <c r="M123" s="67"/>
      <c r="N123" s="67"/>
      <c r="O123" s="67" t="s">
        <v>422</v>
      </c>
      <c r="P123" s="83"/>
      <c r="Q123" s="67">
        <v>160</v>
      </c>
      <c r="R123" s="67">
        <v>11</v>
      </c>
      <c r="S123" s="1">
        <v>6</v>
      </c>
      <c r="T123" s="91">
        <f t="shared" si="7"/>
        <v>17</v>
      </c>
      <c r="U123" s="76"/>
      <c r="V123" s="76"/>
      <c r="W123" s="76"/>
      <c r="X123" s="1">
        <v>9</v>
      </c>
      <c r="Y123" s="1">
        <v>4</v>
      </c>
      <c r="Z123" s="1">
        <f t="shared" si="8"/>
        <v>13</v>
      </c>
      <c r="AA123" s="88"/>
      <c r="AB123" s="88"/>
      <c r="AC123" s="88"/>
      <c r="AD123" s="108"/>
      <c r="AH123" s="108"/>
    </row>
    <row r="124" spans="1:34">
      <c r="A124" s="3">
        <v>116</v>
      </c>
      <c r="B124" s="102" t="s">
        <v>304</v>
      </c>
      <c r="C124" s="67" t="s">
        <v>426</v>
      </c>
      <c r="D124" s="67" t="s">
        <v>427</v>
      </c>
      <c r="E124" s="67" t="s">
        <v>23</v>
      </c>
      <c r="F124" s="90">
        <v>42198</v>
      </c>
      <c r="G124" s="90">
        <v>42233</v>
      </c>
      <c r="H124" s="67" t="s">
        <v>38</v>
      </c>
      <c r="I124" s="67" t="s">
        <v>38</v>
      </c>
      <c r="J124" s="67" t="s">
        <v>38</v>
      </c>
      <c r="K124" s="67" t="s">
        <v>38</v>
      </c>
      <c r="L124" s="67" t="s">
        <v>38</v>
      </c>
      <c r="M124" s="67"/>
      <c r="N124" s="67"/>
      <c r="O124" s="67" t="s">
        <v>428</v>
      </c>
      <c r="P124" s="83"/>
      <c r="Q124" s="67">
        <v>120</v>
      </c>
      <c r="R124" s="67">
        <v>1</v>
      </c>
      <c r="S124" s="1">
        <v>13</v>
      </c>
      <c r="T124" s="91">
        <f t="shared" si="7"/>
        <v>14</v>
      </c>
      <c r="U124" s="76"/>
      <c r="V124" s="76"/>
      <c r="W124" s="76"/>
      <c r="X124" s="1">
        <v>1</v>
      </c>
      <c r="Y124" s="1">
        <v>9</v>
      </c>
      <c r="Z124" s="1">
        <f t="shared" si="8"/>
        <v>10</v>
      </c>
      <c r="AA124" s="88"/>
      <c r="AB124" s="88"/>
      <c r="AC124" s="88"/>
      <c r="AD124" s="108"/>
      <c r="AH124" s="108"/>
    </row>
    <row r="125" spans="1:34">
      <c r="A125" s="3">
        <v>117</v>
      </c>
      <c r="B125" s="67" t="s">
        <v>304</v>
      </c>
      <c r="C125" s="67" t="s">
        <v>429</v>
      </c>
      <c r="D125" s="67" t="s">
        <v>29</v>
      </c>
      <c r="E125" s="67" t="s">
        <v>430</v>
      </c>
      <c r="F125" s="90">
        <v>42185</v>
      </c>
      <c r="G125" s="90">
        <v>42219</v>
      </c>
      <c r="H125" s="67" t="s">
        <v>38</v>
      </c>
      <c r="I125" s="67" t="s">
        <v>38</v>
      </c>
      <c r="J125" s="67" t="s">
        <v>38</v>
      </c>
      <c r="K125" s="67" t="s">
        <v>38</v>
      </c>
      <c r="L125" s="67" t="s">
        <v>38</v>
      </c>
      <c r="M125" s="67"/>
      <c r="N125" s="67"/>
      <c r="O125" s="67"/>
      <c r="P125" s="83"/>
      <c r="Q125" s="67">
        <v>136</v>
      </c>
      <c r="R125" s="67">
        <v>12</v>
      </c>
      <c r="S125" s="1"/>
      <c r="T125" s="91">
        <f t="shared" si="7"/>
        <v>12</v>
      </c>
      <c r="U125" s="76"/>
      <c r="V125" s="76"/>
      <c r="W125" s="76"/>
      <c r="X125" s="1">
        <v>9</v>
      </c>
      <c r="Y125" s="1"/>
      <c r="Z125" s="1">
        <f t="shared" si="8"/>
        <v>9</v>
      </c>
      <c r="AA125" s="88"/>
      <c r="AB125" s="88"/>
      <c r="AC125" s="88"/>
      <c r="AD125" s="108"/>
      <c r="AH125" s="108"/>
    </row>
    <row r="126" spans="1:34">
      <c r="A126" s="1">
        <v>118</v>
      </c>
      <c r="B126" s="102" t="s">
        <v>303</v>
      </c>
      <c r="C126" s="67" t="s">
        <v>312</v>
      </c>
      <c r="D126" s="67" t="s">
        <v>322</v>
      </c>
      <c r="E126" s="67" t="s">
        <v>431</v>
      </c>
      <c r="F126" s="90">
        <v>42179</v>
      </c>
      <c r="G126" s="90">
        <v>42295</v>
      </c>
      <c r="H126" s="67" t="s">
        <v>38</v>
      </c>
      <c r="I126" s="67" t="s">
        <v>38</v>
      </c>
      <c r="J126" s="67" t="s">
        <v>38</v>
      </c>
      <c r="K126" s="67"/>
      <c r="L126" s="67"/>
      <c r="M126" s="67"/>
      <c r="N126" s="67"/>
      <c r="O126" s="67"/>
      <c r="P126" s="83"/>
      <c r="Q126" s="67">
        <v>120</v>
      </c>
      <c r="R126" s="67">
        <v>19</v>
      </c>
      <c r="S126" s="1">
        <v>22</v>
      </c>
      <c r="T126" s="91">
        <f t="shared" si="7"/>
        <v>41</v>
      </c>
      <c r="U126" s="76"/>
      <c r="V126" s="76"/>
      <c r="W126" s="76"/>
      <c r="X126" s="98" t="s">
        <v>357</v>
      </c>
      <c r="Y126" s="98" t="s">
        <v>357</v>
      </c>
      <c r="Z126" s="1">
        <f t="shared" si="8"/>
        <v>0</v>
      </c>
      <c r="AA126" s="88"/>
      <c r="AB126" s="88"/>
      <c r="AC126" s="88"/>
      <c r="AD126" s="108"/>
      <c r="AH126" s="108"/>
    </row>
    <row r="127" spans="1:34">
      <c r="A127" s="3">
        <v>119</v>
      </c>
      <c r="B127" s="67" t="s">
        <v>304</v>
      </c>
      <c r="C127" s="67" t="s">
        <v>32</v>
      </c>
      <c r="D127" s="67" t="s">
        <v>427</v>
      </c>
      <c r="E127" s="67" t="s">
        <v>23</v>
      </c>
      <c r="F127" s="90">
        <v>42237</v>
      </c>
      <c r="G127" s="90">
        <v>42265</v>
      </c>
      <c r="H127" s="67" t="s">
        <v>38</v>
      </c>
      <c r="I127" s="67" t="s">
        <v>38</v>
      </c>
      <c r="J127" s="67" t="s">
        <v>38</v>
      </c>
      <c r="K127" s="67" t="s">
        <v>38</v>
      </c>
      <c r="L127" s="67" t="s">
        <v>38</v>
      </c>
      <c r="M127" s="67"/>
      <c r="N127" s="67" t="s">
        <v>38</v>
      </c>
      <c r="O127" s="67" t="s">
        <v>432</v>
      </c>
      <c r="P127" s="83"/>
      <c r="Q127" s="67">
        <v>160</v>
      </c>
      <c r="R127" s="67">
        <v>9</v>
      </c>
      <c r="S127" s="1">
        <v>7</v>
      </c>
      <c r="T127" s="91">
        <f t="shared" si="7"/>
        <v>16</v>
      </c>
      <c r="U127" s="76"/>
      <c r="V127" s="76"/>
      <c r="W127" s="76"/>
      <c r="X127" s="1"/>
      <c r="Y127" s="1"/>
      <c r="Z127" s="1">
        <f t="shared" si="8"/>
        <v>0</v>
      </c>
      <c r="AA127" s="88"/>
      <c r="AB127" s="88"/>
      <c r="AC127" s="88"/>
      <c r="AD127" s="108"/>
      <c r="AH127" s="108"/>
    </row>
    <row r="128" spans="1:34">
      <c r="A128" s="3">
        <v>120</v>
      </c>
      <c r="B128" s="102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83"/>
      <c r="Q128" s="67"/>
      <c r="R128" s="67"/>
      <c r="S128" s="1"/>
      <c r="T128" s="91">
        <f t="shared" si="7"/>
        <v>0</v>
      </c>
      <c r="U128" s="76"/>
      <c r="V128" s="76"/>
      <c r="W128" s="76"/>
      <c r="X128" s="1"/>
      <c r="Y128" s="1"/>
      <c r="Z128" s="1">
        <f t="shared" si="8"/>
        <v>0</v>
      </c>
      <c r="AA128" s="88"/>
      <c r="AB128" s="88"/>
      <c r="AC128" s="88"/>
      <c r="AD128" s="108"/>
      <c r="AH128" s="108"/>
    </row>
    <row r="129" spans="1:34">
      <c r="A129" s="1">
        <v>121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83"/>
      <c r="Q129" s="67"/>
      <c r="R129" s="67"/>
      <c r="S129" s="1"/>
      <c r="T129" s="91">
        <f t="shared" si="7"/>
        <v>0</v>
      </c>
      <c r="U129" s="76"/>
      <c r="V129" s="76"/>
      <c r="W129" s="76"/>
      <c r="X129" s="1"/>
      <c r="Y129" s="1"/>
      <c r="Z129" s="1">
        <f t="shared" si="8"/>
        <v>0</v>
      </c>
      <c r="AA129" s="88"/>
      <c r="AB129" s="88"/>
      <c r="AC129" s="88"/>
      <c r="AD129" s="108"/>
      <c r="AH129" s="108"/>
    </row>
    <row r="130" spans="1:34">
      <c r="A130" s="3">
        <v>122</v>
      </c>
      <c r="B130" s="102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83"/>
      <c r="Q130" s="67"/>
      <c r="R130" s="67"/>
      <c r="S130" s="1"/>
      <c r="T130" s="91">
        <f t="shared" si="7"/>
        <v>0</v>
      </c>
      <c r="U130" s="76"/>
      <c r="V130" s="76"/>
      <c r="W130" s="76"/>
      <c r="X130" s="1"/>
      <c r="Y130" s="1"/>
      <c r="Z130" s="1">
        <f t="shared" si="8"/>
        <v>0</v>
      </c>
      <c r="AA130" s="88"/>
      <c r="AB130" s="88"/>
      <c r="AC130" s="88"/>
      <c r="AD130" s="108"/>
      <c r="AH130" s="108"/>
    </row>
    <row r="131" spans="1:34">
      <c r="A131" s="3">
        <v>123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83"/>
      <c r="Q131" s="67"/>
      <c r="R131" s="67"/>
      <c r="S131" s="1"/>
      <c r="T131" s="91">
        <f t="shared" si="7"/>
        <v>0</v>
      </c>
      <c r="U131" s="76"/>
      <c r="V131" s="76"/>
      <c r="W131" s="76"/>
      <c r="X131" s="1"/>
      <c r="Y131" s="1"/>
      <c r="Z131" s="1">
        <f t="shared" si="8"/>
        <v>0</v>
      </c>
      <c r="AA131" s="88"/>
      <c r="AB131" s="88"/>
      <c r="AC131" s="88"/>
      <c r="AD131" s="108"/>
      <c r="AH131" s="108"/>
    </row>
    <row r="132" spans="1:34">
      <c r="A132" s="1">
        <v>124</v>
      </c>
      <c r="B132" s="102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83"/>
      <c r="Q132" s="67"/>
      <c r="R132" s="67"/>
      <c r="S132" s="1"/>
      <c r="T132" s="91">
        <f t="shared" si="7"/>
        <v>0</v>
      </c>
      <c r="U132" s="76"/>
      <c r="V132" s="76"/>
      <c r="W132" s="76"/>
      <c r="X132" s="1"/>
      <c r="Y132" s="1"/>
      <c r="Z132" s="1">
        <f t="shared" si="8"/>
        <v>0</v>
      </c>
      <c r="AA132" s="88"/>
      <c r="AB132" s="88"/>
      <c r="AC132" s="88"/>
      <c r="AD132" s="108"/>
      <c r="AH132" s="108"/>
    </row>
    <row r="133" spans="1:34">
      <c r="A133" s="3">
        <v>125</v>
      </c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83"/>
      <c r="Q133" s="67"/>
      <c r="R133" s="67"/>
      <c r="S133" s="1"/>
      <c r="T133" s="91">
        <f t="shared" si="7"/>
        <v>0</v>
      </c>
      <c r="U133" s="76"/>
      <c r="V133" s="76"/>
      <c r="W133" s="76"/>
      <c r="X133" s="1"/>
      <c r="Y133" s="1"/>
      <c r="Z133" s="1">
        <f t="shared" si="8"/>
        <v>0</v>
      </c>
      <c r="AA133" s="88"/>
      <c r="AB133" s="88"/>
      <c r="AC133" s="88"/>
      <c r="AD133" s="108"/>
      <c r="AH133" s="108"/>
    </row>
    <row r="134" spans="1:34">
      <c r="A134" s="3">
        <v>126</v>
      </c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83"/>
      <c r="Q134" s="67"/>
      <c r="R134" s="67"/>
      <c r="S134" s="1"/>
      <c r="T134" s="91">
        <f t="shared" si="7"/>
        <v>0</v>
      </c>
      <c r="U134" s="76"/>
      <c r="V134" s="76"/>
      <c r="W134" s="76"/>
      <c r="X134" s="1"/>
      <c r="Y134" s="1"/>
      <c r="Z134" s="1">
        <f t="shared" si="8"/>
        <v>0</v>
      </c>
      <c r="AA134" s="88"/>
      <c r="AB134" s="88"/>
      <c r="AC134" s="88"/>
      <c r="AD134" s="108"/>
      <c r="AH134" s="108"/>
    </row>
    <row r="135" spans="1:34">
      <c r="A135" s="1">
        <v>127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83"/>
      <c r="Q135" s="67"/>
      <c r="R135" s="67"/>
      <c r="S135" s="1"/>
      <c r="T135" s="91">
        <f t="shared" si="7"/>
        <v>0</v>
      </c>
      <c r="U135" s="76"/>
      <c r="V135" s="76"/>
      <c r="W135" s="76"/>
      <c r="X135" s="1"/>
      <c r="Y135" s="1"/>
      <c r="Z135" s="1">
        <f t="shared" si="8"/>
        <v>0</v>
      </c>
      <c r="AA135" s="88"/>
      <c r="AB135" s="88"/>
      <c r="AC135" s="88"/>
      <c r="AD135" s="108"/>
      <c r="AH135" s="108"/>
    </row>
    <row r="136" spans="1:34">
      <c r="A136" s="3">
        <v>128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83"/>
      <c r="Q136" s="67"/>
      <c r="R136" s="67"/>
      <c r="S136" s="1"/>
      <c r="T136" s="91">
        <f t="shared" si="7"/>
        <v>0</v>
      </c>
      <c r="U136" s="76"/>
      <c r="V136" s="76"/>
      <c r="W136" s="76"/>
      <c r="X136" s="1"/>
      <c r="Y136" s="1"/>
      <c r="Z136" s="1">
        <f t="shared" si="8"/>
        <v>0</v>
      </c>
      <c r="AA136" s="88"/>
      <c r="AB136" s="88"/>
      <c r="AC136" s="88"/>
      <c r="AD136" s="108"/>
      <c r="AH136" s="108"/>
    </row>
    <row r="137" spans="1:34">
      <c r="A137" s="165" t="s">
        <v>11</v>
      </c>
      <c r="B137" s="168" t="s">
        <v>301</v>
      </c>
      <c r="C137" s="166" t="s">
        <v>0</v>
      </c>
      <c r="D137" s="166" t="s">
        <v>1</v>
      </c>
      <c r="E137" s="166" t="s">
        <v>2</v>
      </c>
      <c r="F137" s="167" t="s">
        <v>3</v>
      </c>
      <c r="G137" s="166" t="s">
        <v>4</v>
      </c>
      <c r="H137" s="179" t="s">
        <v>5</v>
      </c>
      <c r="I137" s="180"/>
      <c r="J137" s="180"/>
      <c r="K137" s="180"/>
      <c r="L137" s="180"/>
      <c r="M137" s="180"/>
      <c r="N137" s="181"/>
      <c r="O137" s="175" t="s">
        <v>6</v>
      </c>
      <c r="P137" s="176"/>
      <c r="Q137" s="170" t="s">
        <v>7</v>
      </c>
      <c r="R137" s="172" t="s">
        <v>8</v>
      </c>
      <c r="S137" s="173"/>
      <c r="T137" s="174"/>
      <c r="U137" s="76"/>
      <c r="V137" s="76"/>
      <c r="W137" s="76"/>
      <c r="X137" s="154" t="s">
        <v>260</v>
      </c>
      <c r="Y137" s="154"/>
      <c r="Z137" s="154"/>
      <c r="AA137" s="182" t="s">
        <v>291</v>
      </c>
      <c r="AB137" s="183"/>
      <c r="AC137" s="184"/>
      <c r="AD137" s="106"/>
      <c r="AH137" s="108"/>
    </row>
    <row r="138" spans="1:34" ht="30">
      <c r="A138" s="165"/>
      <c r="B138" s="169"/>
      <c r="C138" s="166"/>
      <c r="D138" s="166"/>
      <c r="E138" s="166"/>
      <c r="F138" s="167"/>
      <c r="G138" s="166"/>
      <c r="H138" s="100" t="s">
        <v>12</v>
      </c>
      <c r="I138" s="100" t="s">
        <v>13</v>
      </c>
      <c r="J138" s="100" t="s">
        <v>14</v>
      </c>
      <c r="K138" s="100" t="s">
        <v>12</v>
      </c>
      <c r="L138" s="100" t="s">
        <v>15</v>
      </c>
      <c r="M138" s="100" t="s">
        <v>15</v>
      </c>
      <c r="N138" s="100" t="s">
        <v>12</v>
      </c>
      <c r="O138" s="100" t="s">
        <v>25</v>
      </c>
      <c r="P138" s="101" t="s">
        <v>26</v>
      </c>
      <c r="Q138" s="171"/>
      <c r="R138" s="100" t="s">
        <v>9</v>
      </c>
      <c r="S138" s="100" t="s">
        <v>10</v>
      </c>
      <c r="T138" s="100" t="s">
        <v>24</v>
      </c>
      <c r="U138" s="162" t="s">
        <v>263</v>
      </c>
      <c r="V138" s="163"/>
      <c r="W138" s="164"/>
      <c r="X138" s="1" t="s">
        <v>9</v>
      </c>
      <c r="Y138" s="1" t="s">
        <v>10</v>
      </c>
      <c r="Z138" s="1" t="s">
        <v>24</v>
      </c>
      <c r="AA138" s="182"/>
      <c r="AB138" s="183"/>
      <c r="AC138" s="184"/>
      <c r="AD138" s="106"/>
      <c r="AH138" s="108"/>
    </row>
    <row r="139" spans="1:34">
      <c r="A139" s="3">
        <v>129</v>
      </c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85"/>
      <c r="Q139" s="1"/>
      <c r="R139" s="1"/>
      <c r="S139" s="1"/>
      <c r="T139" s="22">
        <f>SUM(R139,S139)</f>
        <v>0</v>
      </c>
      <c r="U139" s="152" t="s">
        <v>24</v>
      </c>
      <c r="V139" s="152"/>
      <c r="W139" s="152"/>
      <c r="X139" s="86"/>
      <c r="Y139" s="86"/>
      <c r="Z139" s="1">
        <f t="shared" ref="Z139:Z141" si="9">SUM(X139:Y139)</f>
        <v>0</v>
      </c>
      <c r="AA139" s="152" t="s">
        <v>24</v>
      </c>
      <c r="AB139" s="152"/>
      <c r="AC139" s="152"/>
      <c r="AD139" s="107"/>
      <c r="AH139" s="108"/>
    </row>
    <row r="140" spans="1:34">
      <c r="A140" s="1">
        <v>130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85"/>
      <c r="Q140" s="1"/>
      <c r="R140" s="1"/>
      <c r="S140" s="1"/>
      <c r="T140" s="22">
        <f t="shared" ref="T140:T171" si="10">SUM(R140,S140)</f>
        <v>0</v>
      </c>
      <c r="U140" s="73" t="s">
        <v>9</v>
      </c>
      <c r="V140" s="75"/>
      <c r="W140" s="73" t="s">
        <v>10</v>
      </c>
      <c r="X140" s="1"/>
      <c r="Y140" s="1"/>
      <c r="Z140" s="1">
        <f t="shared" si="9"/>
        <v>0</v>
      </c>
      <c r="AA140" s="73" t="s">
        <v>9</v>
      </c>
      <c r="AB140" s="75"/>
      <c r="AC140" s="73" t="s">
        <v>10</v>
      </c>
      <c r="AD140" s="107"/>
      <c r="AH140" s="108"/>
    </row>
    <row r="141" spans="1:34">
      <c r="A141" s="3">
        <v>131</v>
      </c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85"/>
      <c r="Q141" s="1"/>
      <c r="R141" s="1"/>
      <c r="S141" s="1"/>
      <c r="T141" s="22">
        <f t="shared" si="10"/>
        <v>0</v>
      </c>
      <c r="U141" s="74">
        <f>SUM(R139:R171)</f>
        <v>0</v>
      </c>
      <c r="V141" s="75"/>
      <c r="W141" s="74">
        <f>SUM(S139:S171)</f>
        <v>0</v>
      </c>
      <c r="X141" s="1"/>
      <c r="Y141" s="1"/>
      <c r="Z141" s="1">
        <f t="shared" si="9"/>
        <v>0</v>
      </c>
      <c r="AA141" s="74">
        <f>SUM(X139:X171)</f>
        <v>0</v>
      </c>
      <c r="AB141" s="75"/>
      <c r="AC141" s="74">
        <f>SUM(Y139:Y171)</f>
        <v>0</v>
      </c>
      <c r="AD141" s="107"/>
      <c r="AH141" s="108"/>
    </row>
    <row r="142" spans="1:34">
      <c r="A142" s="3">
        <v>132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85"/>
      <c r="Q142" s="1"/>
      <c r="R142" s="1"/>
      <c r="S142" s="1"/>
      <c r="T142" s="22">
        <f t="shared" si="10"/>
        <v>0</v>
      </c>
      <c r="U142" s="74"/>
      <c r="V142" s="75"/>
      <c r="W142" s="74"/>
      <c r="X142" s="1"/>
      <c r="Y142" s="1"/>
      <c r="Z142" s="1">
        <f>SUM(X142:Y142)</f>
        <v>0</v>
      </c>
      <c r="AA142" s="74"/>
      <c r="AB142" s="75"/>
      <c r="AC142" s="74"/>
      <c r="AD142" s="107"/>
      <c r="AH142" s="108"/>
    </row>
    <row r="143" spans="1:34">
      <c r="A143" s="1">
        <v>133</v>
      </c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85"/>
      <c r="Q143" s="1"/>
      <c r="R143" s="1"/>
      <c r="S143" s="1"/>
      <c r="T143" s="22">
        <f t="shared" si="10"/>
        <v>0</v>
      </c>
      <c r="U143" s="153">
        <f>SUM(T139:T171)</f>
        <v>0</v>
      </c>
      <c r="V143" s="153"/>
      <c r="W143" s="153"/>
      <c r="X143" s="1"/>
      <c r="Y143" s="1"/>
      <c r="Z143" s="1">
        <f t="shared" ref="Z143:Z171" si="11">SUM(X143:Y143)</f>
        <v>0</v>
      </c>
      <c r="AA143" s="153">
        <f>SUM(Z139:Z171)</f>
        <v>0</v>
      </c>
      <c r="AB143" s="153"/>
      <c r="AC143" s="153"/>
      <c r="AD143" s="107"/>
      <c r="AH143" s="108"/>
    </row>
    <row r="144" spans="1:34">
      <c r="A144" s="3">
        <v>134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85"/>
      <c r="Q144" s="1"/>
      <c r="R144" s="1"/>
      <c r="S144" s="1"/>
      <c r="T144" s="22">
        <f t="shared" si="10"/>
        <v>0</v>
      </c>
      <c r="U144" s="76"/>
      <c r="V144" s="76"/>
      <c r="W144" s="76"/>
      <c r="X144" s="1"/>
      <c r="Y144" s="1"/>
      <c r="Z144" s="1">
        <f t="shared" si="11"/>
        <v>0</v>
      </c>
      <c r="AA144" s="88"/>
      <c r="AB144" s="88"/>
      <c r="AC144" s="88"/>
      <c r="AD144" s="108"/>
      <c r="AH144" s="108"/>
    </row>
    <row r="145" spans="1:34">
      <c r="A145" s="3">
        <v>135</v>
      </c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85"/>
      <c r="Q145" s="1"/>
      <c r="R145" s="1"/>
      <c r="S145" s="1"/>
      <c r="T145" s="22">
        <f t="shared" si="10"/>
        <v>0</v>
      </c>
      <c r="U145" s="76"/>
      <c r="V145" s="76"/>
      <c r="W145" s="76"/>
      <c r="X145" s="1"/>
      <c r="Y145" s="1"/>
      <c r="Z145" s="1">
        <f t="shared" si="11"/>
        <v>0</v>
      </c>
      <c r="AA145" s="88"/>
      <c r="AB145" s="88"/>
      <c r="AC145" s="88"/>
      <c r="AD145" s="108"/>
      <c r="AH145" s="108"/>
    </row>
    <row r="146" spans="1:34">
      <c r="A146" s="1">
        <v>136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85"/>
      <c r="Q146" s="1"/>
      <c r="R146" s="1"/>
      <c r="S146" s="1"/>
      <c r="T146" s="22">
        <f t="shared" si="10"/>
        <v>0</v>
      </c>
      <c r="U146" s="76"/>
      <c r="V146" s="76"/>
      <c r="W146" s="76"/>
      <c r="X146" s="1"/>
      <c r="Y146" s="1"/>
      <c r="Z146" s="1">
        <f t="shared" si="11"/>
        <v>0</v>
      </c>
      <c r="AA146" s="88"/>
      <c r="AB146" s="88"/>
      <c r="AC146" s="88"/>
      <c r="AD146" s="108"/>
      <c r="AH146" s="108"/>
    </row>
    <row r="147" spans="1:34">
      <c r="A147" s="3">
        <v>137</v>
      </c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85"/>
      <c r="Q147" s="1"/>
      <c r="R147" s="1"/>
      <c r="S147" s="1"/>
      <c r="T147" s="22">
        <f t="shared" si="10"/>
        <v>0</v>
      </c>
      <c r="U147" s="76"/>
      <c r="V147" s="76"/>
      <c r="W147" s="76"/>
      <c r="X147" s="1"/>
      <c r="Y147" s="1"/>
      <c r="Z147" s="1">
        <f t="shared" si="11"/>
        <v>0</v>
      </c>
      <c r="AA147" s="88"/>
      <c r="AB147" s="88"/>
      <c r="AC147" s="88"/>
      <c r="AD147" s="108"/>
      <c r="AH147" s="108"/>
    </row>
    <row r="148" spans="1:34">
      <c r="A148" s="3">
        <v>138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85"/>
      <c r="Q148" s="1"/>
      <c r="R148" s="1"/>
      <c r="S148" s="1"/>
      <c r="T148" s="22">
        <f t="shared" si="10"/>
        <v>0</v>
      </c>
      <c r="U148" s="76"/>
      <c r="V148" s="76"/>
      <c r="W148" s="76"/>
      <c r="X148" s="1"/>
      <c r="Y148" s="1"/>
      <c r="Z148" s="1">
        <f t="shared" si="11"/>
        <v>0</v>
      </c>
      <c r="AA148" s="88"/>
      <c r="AB148" s="88"/>
      <c r="AC148" s="88"/>
      <c r="AD148" s="108"/>
      <c r="AH148" s="108"/>
    </row>
    <row r="149" spans="1:34">
      <c r="A149" s="1">
        <v>139</v>
      </c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85"/>
      <c r="Q149" s="1"/>
      <c r="R149" s="1"/>
      <c r="S149" s="1"/>
      <c r="T149" s="22">
        <f t="shared" si="10"/>
        <v>0</v>
      </c>
      <c r="U149" s="76"/>
      <c r="V149" s="76"/>
      <c r="W149" s="76"/>
      <c r="X149" s="1"/>
      <c r="Y149" s="1"/>
      <c r="Z149" s="1">
        <f t="shared" si="11"/>
        <v>0</v>
      </c>
      <c r="AA149" s="88"/>
      <c r="AB149" s="88"/>
      <c r="AC149" s="88"/>
      <c r="AD149" s="108"/>
      <c r="AH149" s="108"/>
    </row>
    <row r="150" spans="1:34">
      <c r="A150" s="3">
        <v>140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85"/>
      <c r="Q150" s="1"/>
      <c r="R150" s="1"/>
      <c r="S150" s="1"/>
      <c r="T150" s="22">
        <f t="shared" si="10"/>
        <v>0</v>
      </c>
      <c r="U150" s="76"/>
      <c r="V150" s="76"/>
      <c r="W150" s="76"/>
      <c r="X150" s="1"/>
      <c r="Y150" s="1"/>
      <c r="Z150" s="1">
        <f t="shared" si="11"/>
        <v>0</v>
      </c>
      <c r="AA150" s="88"/>
      <c r="AB150" s="88"/>
      <c r="AC150" s="88"/>
      <c r="AD150" s="108"/>
      <c r="AH150" s="108"/>
    </row>
    <row r="151" spans="1:34">
      <c r="A151" s="3">
        <v>141</v>
      </c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85"/>
      <c r="Q151" s="1"/>
      <c r="R151" s="1"/>
      <c r="S151" s="1"/>
      <c r="T151" s="22">
        <f t="shared" si="10"/>
        <v>0</v>
      </c>
      <c r="U151" s="76"/>
      <c r="V151" s="76"/>
      <c r="W151" s="76"/>
      <c r="X151" s="1"/>
      <c r="Y151" s="1"/>
      <c r="Z151" s="1">
        <f t="shared" si="11"/>
        <v>0</v>
      </c>
      <c r="AA151" s="88"/>
      <c r="AB151" s="88"/>
      <c r="AC151" s="88"/>
      <c r="AD151" s="108"/>
      <c r="AH151" s="108"/>
    </row>
    <row r="152" spans="1:34">
      <c r="A152" s="1">
        <v>142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85"/>
      <c r="Q152" s="1"/>
      <c r="R152" s="1"/>
      <c r="S152" s="1"/>
      <c r="T152" s="22">
        <f t="shared" si="10"/>
        <v>0</v>
      </c>
      <c r="U152" s="76"/>
      <c r="V152" s="76"/>
      <c r="W152" s="76"/>
      <c r="X152" s="1"/>
      <c r="Y152" s="1"/>
      <c r="Z152" s="1">
        <f t="shared" si="11"/>
        <v>0</v>
      </c>
      <c r="AA152" s="88"/>
      <c r="AB152" s="88"/>
      <c r="AC152" s="88"/>
      <c r="AD152" s="108"/>
      <c r="AH152" s="108"/>
    </row>
    <row r="153" spans="1:34">
      <c r="A153" s="3">
        <v>143</v>
      </c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85"/>
      <c r="Q153" s="1"/>
      <c r="R153" s="1"/>
      <c r="S153" s="1"/>
      <c r="T153" s="22">
        <f t="shared" si="10"/>
        <v>0</v>
      </c>
      <c r="U153" s="76"/>
      <c r="V153" s="76"/>
      <c r="W153" s="76"/>
      <c r="X153" s="1"/>
      <c r="Y153" s="1"/>
      <c r="Z153" s="1">
        <f t="shared" si="11"/>
        <v>0</v>
      </c>
      <c r="AA153" s="88"/>
      <c r="AB153" s="88"/>
      <c r="AC153" s="88"/>
      <c r="AD153" s="108"/>
      <c r="AH153" s="108"/>
    </row>
    <row r="154" spans="1:34">
      <c r="A154" s="3">
        <v>144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85"/>
      <c r="Q154" s="1"/>
      <c r="R154" s="1"/>
      <c r="S154" s="1"/>
      <c r="T154" s="22">
        <f t="shared" si="10"/>
        <v>0</v>
      </c>
      <c r="U154" s="76"/>
      <c r="V154" s="76"/>
      <c r="W154" s="76"/>
      <c r="X154" s="1"/>
      <c r="Y154" s="1"/>
      <c r="Z154" s="1">
        <f t="shared" si="11"/>
        <v>0</v>
      </c>
      <c r="AA154" s="88"/>
      <c r="AB154" s="88"/>
      <c r="AC154" s="88"/>
      <c r="AD154" s="108"/>
      <c r="AH154" s="108"/>
    </row>
    <row r="155" spans="1:34">
      <c r="A155" s="1">
        <v>145</v>
      </c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85"/>
      <c r="Q155" s="1"/>
      <c r="R155" s="1"/>
      <c r="S155" s="1"/>
      <c r="T155" s="22">
        <f t="shared" si="10"/>
        <v>0</v>
      </c>
      <c r="U155" s="76"/>
      <c r="V155" s="76"/>
      <c r="W155" s="76"/>
      <c r="X155" s="1"/>
      <c r="Y155" s="1"/>
      <c r="Z155" s="1">
        <f t="shared" si="11"/>
        <v>0</v>
      </c>
      <c r="AA155" s="88"/>
      <c r="AB155" s="88"/>
      <c r="AC155" s="88"/>
      <c r="AD155" s="108"/>
      <c r="AH155" s="108"/>
    </row>
    <row r="156" spans="1:34">
      <c r="A156" s="3">
        <v>146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85"/>
      <c r="Q156" s="1"/>
      <c r="R156" s="1"/>
      <c r="S156" s="1"/>
      <c r="T156" s="22">
        <f t="shared" si="10"/>
        <v>0</v>
      </c>
      <c r="U156" s="76"/>
      <c r="V156" s="76"/>
      <c r="W156" s="76"/>
      <c r="X156" s="1"/>
      <c r="Y156" s="1"/>
      <c r="Z156" s="1">
        <f t="shared" si="11"/>
        <v>0</v>
      </c>
      <c r="AA156" s="88"/>
      <c r="AB156" s="88"/>
      <c r="AC156" s="88"/>
      <c r="AD156" s="108"/>
      <c r="AH156" s="108"/>
    </row>
    <row r="157" spans="1:34">
      <c r="A157" s="3">
        <v>147</v>
      </c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85"/>
      <c r="Q157" s="1"/>
      <c r="R157" s="1"/>
      <c r="S157" s="1"/>
      <c r="T157" s="22">
        <f t="shared" si="10"/>
        <v>0</v>
      </c>
      <c r="U157" s="76"/>
      <c r="V157" s="76"/>
      <c r="W157" s="76"/>
      <c r="X157" s="1"/>
      <c r="Y157" s="1"/>
      <c r="Z157" s="1">
        <f t="shared" si="11"/>
        <v>0</v>
      </c>
      <c r="AA157" s="88"/>
      <c r="AB157" s="88"/>
      <c r="AC157" s="88"/>
      <c r="AD157" s="108"/>
      <c r="AH157" s="108"/>
    </row>
    <row r="158" spans="1:34">
      <c r="A158" s="1">
        <v>148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85"/>
      <c r="Q158" s="1"/>
      <c r="R158" s="1"/>
      <c r="S158" s="1"/>
      <c r="T158" s="22">
        <f t="shared" si="10"/>
        <v>0</v>
      </c>
      <c r="U158" s="76"/>
      <c r="V158" s="76"/>
      <c r="W158" s="76"/>
      <c r="X158" s="1"/>
      <c r="Y158" s="1"/>
      <c r="Z158" s="1">
        <f t="shared" si="11"/>
        <v>0</v>
      </c>
      <c r="AA158" s="88"/>
      <c r="AB158" s="88"/>
      <c r="AC158" s="88"/>
      <c r="AD158" s="108"/>
      <c r="AH158" s="108"/>
    </row>
    <row r="159" spans="1:34">
      <c r="A159" s="3">
        <v>149</v>
      </c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85"/>
      <c r="Q159" s="1"/>
      <c r="R159" s="1"/>
      <c r="S159" s="1"/>
      <c r="T159" s="22">
        <f t="shared" si="10"/>
        <v>0</v>
      </c>
      <c r="U159" s="76"/>
      <c r="V159" s="76"/>
      <c r="W159" s="76"/>
      <c r="X159" s="1"/>
      <c r="Y159" s="1"/>
      <c r="Z159" s="1">
        <f t="shared" si="11"/>
        <v>0</v>
      </c>
      <c r="AA159" s="88"/>
      <c r="AB159" s="88"/>
      <c r="AC159" s="88"/>
      <c r="AD159" s="108"/>
      <c r="AH159" s="108"/>
    </row>
    <row r="160" spans="1:34">
      <c r="A160" s="3">
        <v>150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85"/>
      <c r="Q160" s="1"/>
      <c r="R160" s="1"/>
      <c r="S160" s="1"/>
      <c r="T160" s="22">
        <f t="shared" si="10"/>
        <v>0</v>
      </c>
      <c r="U160" s="76"/>
      <c r="V160" s="76"/>
      <c r="W160" s="76"/>
      <c r="X160" s="1"/>
      <c r="Y160" s="1"/>
      <c r="Z160" s="1">
        <f t="shared" si="11"/>
        <v>0</v>
      </c>
      <c r="AA160" s="88"/>
      <c r="AB160" s="88"/>
      <c r="AC160" s="88"/>
      <c r="AD160" s="108"/>
      <c r="AH160" s="108"/>
    </row>
    <row r="161" spans="1:34">
      <c r="A161" s="1">
        <v>151</v>
      </c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85"/>
      <c r="Q161" s="1"/>
      <c r="R161" s="1"/>
      <c r="S161" s="1"/>
      <c r="T161" s="22">
        <f t="shared" si="10"/>
        <v>0</v>
      </c>
      <c r="U161" s="76"/>
      <c r="V161" s="76"/>
      <c r="W161" s="76"/>
      <c r="X161" s="1"/>
      <c r="Y161" s="1"/>
      <c r="Z161" s="1">
        <f t="shared" si="11"/>
        <v>0</v>
      </c>
      <c r="AA161" s="88"/>
      <c r="AB161" s="88"/>
      <c r="AC161" s="88"/>
      <c r="AD161" s="108"/>
      <c r="AH161" s="108"/>
    </row>
    <row r="162" spans="1:34">
      <c r="A162" s="3">
        <v>152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85"/>
      <c r="Q162" s="1"/>
      <c r="R162" s="1"/>
      <c r="S162" s="1"/>
      <c r="T162" s="22">
        <f t="shared" si="10"/>
        <v>0</v>
      </c>
      <c r="U162" s="76"/>
      <c r="V162" s="76"/>
      <c r="W162" s="76"/>
      <c r="X162" s="1"/>
      <c r="Y162" s="1"/>
      <c r="Z162" s="1">
        <f t="shared" si="11"/>
        <v>0</v>
      </c>
      <c r="AA162" s="88"/>
      <c r="AB162" s="88"/>
      <c r="AC162" s="88"/>
      <c r="AD162" s="108"/>
      <c r="AH162" s="108"/>
    </row>
    <row r="163" spans="1:34">
      <c r="A163" s="3">
        <v>153</v>
      </c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85"/>
      <c r="Q163" s="1"/>
      <c r="R163" s="1"/>
      <c r="S163" s="1"/>
      <c r="T163" s="22">
        <f t="shared" si="10"/>
        <v>0</v>
      </c>
      <c r="U163" s="76"/>
      <c r="V163" s="76"/>
      <c r="W163" s="76"/>
      <c r="X163" s="1"/>
      <c r="Y163" s="1"/>
      <c r="Z163" s="1">
        <f t="shared" si="11"/>
        <v>0</v>
      </c>
      <c r="AA163" s="88"/>
      <c r="AB163" s="88"/>
      <c r="AC163" s="88"/>
      <c r="AD163" s="108"/>
      <c r="AH163" s="108"/>
    </row>
    <row r="164" spans="1:34">
      <c r="A164" s="1">
        <v>154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85"/>
      <c r="Q164" s="1"/>
      <c r="R164" s="1"/>
      <c r="S164" s="1"/>
      <c r="T164" s="22">
        <f t="shared" si="10"/>
        <v>0</v>
      </c>
      <c r="U164" s="76"/>
      <c r="V164" s="76"/>
      <c r="W164" s="76"/>
      <c r="X164" s="1"/>
      <c r="Y164" s="1"/>
      <c r="Z164" s="1">
        <f t="shared" si="11"/>
        <v>0</v>
      </c>
      <c r="AA164" s="88"/>
      <c r="AB164" s="88"/>
      <c r="AC164" s="88"/>
      <c r="AD164" s="108"/>
      <c r="AH164" s="108"/>
    </row>
    <row r="165" spans="1:34">
      <c r="A165" s="3">
        <v>155</v>
      </c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85"/>
      <c r="Q165" s="1"/>
      <c r="R165" s="1"/>
      <c r="S165" s="1"/>
      <c r="T165" s="22">
        <f t="shared" si="10"/>
        <v>0</v>
      </c>
      <c r="U165" s="76"/>
      <c r="V165" s="76"/>
      <c r="W165" s="76"/>
      <c r="X165" s="1"/>
      <c r="Y165" s="1"/>
      <c r="Z165" s="1">
        <f t="shared" si="11"/>
        <v>0</v>
      </c>
      <c r="AA165" s="88"/>
      <c r="AB165" s="88"/>
      <c r="AC165" s="88"/>
      <c r="AD165" s="108"/>
      <c r="AH165" s="108"/>
    </row>
    <row r="166" spans="1:34">
      <c r="A166" s="3">
        <v>156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85"/>
      <c r="Q166" s="1"/>
      <c r="R166" s="1"/>
      <c r="S166" s="1"/>
      <c r="T166" s="22">
        <f t="shared" si="10"/>
        <v>0</v>
      </c>
      <c r="U166" s="76"/>
      <c r="V166" s="76"/>
      <c r="W166" s="76"/>
      <c r="X166" s="1"/>
      <c r="Y166" s="1"/>
      <c r="Z166" s="1">
        <f t="shared" si="11"/>
        <v>0</v>
      </c>
      <c r="AA166" s="88"/>
      <c r="AB166" s="88"/>
      <c r="AC166" s="88"/>
      <c r="AD166" s="108"/>
      <c r="AH166" s="108"/>
    </row>
    <row r="167" spans="1:34">
      <c r="A167" s="1">
        <v>157</v>
      </c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85"/>
      <c r="Q167" s="1"/>
      <c r="R167" s="1"/>
      <c r="S167" s="1"/>
      <c r="T167" s="22">
        <f t="shared" si="10"/>
        <v>0</v>
      </c>
      <c r="U167" s="76"/>
      <c r="V167" s="76"/>
      <c r="W167" s="76"/>
      <c r="X167" s="1"/>
      <c r="Y167" s="1"/>
      <c r="Z167" s="1">
        <f t="shared" si="11"/>
        <v>0</v>
      </c>
      <c r="AA167" s="88"/>
      <c r="AB167" s="88"/>
      <c r="AC167" s="88"/>
      <c r="AD167" s="108"/>
      <c r="AH167" s="108"/>
    </row>
    <row r="168" spans="1:34">
      <c r="A168" s="3">
        <v>158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85"/>
      <c r="Q168" s="1"/>
      <c r="R168" s="1"/>
      <c r="S168" s="1"/>
      <c r="T168" s="22">
        <f t="shared" si="10"/>
        <v>0</v>
      </c>
      <c r="U168" s="76"/>
      <c r="V168" s="76"/>
      <c r="W168" s="76"/>
      <c r="X168" s="1"/>
      <c r="Y168" s="1"/>
      <c r="Z168" s="1">
        <f t="shared" si="11"/>
        <v>0</v>
      </c>
      <c r="AA168" s="88"/>
      <c r="AB168" s="88"/>
      <c r="AC168" s="88"/>
      <c r="AD168" s="108"/>
      <c r="AH168" s="108"/>
    </row>
    <row r="169" spans="1:34">
      <c r="A169" s="3">
        <v>159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85"/>
      <c r="Q169" s="1"/>
      <c r="R169" s="1"/>
      <c r="S169" s="1"/>
      <c r="T169" s="22">
        <f t="shared" si="10"/>
        <v>0</v>
      </c>
      <c r="U169" s="76"/>
      <c r="V169" s="76"/>
      <c r="W169" s="76"/>
      <c r="X169" s="1"/>
      <c r="Y169" s="1"/>
      <c r="Z169" s="1">
        <f t="shared" si="11"/>
        <v>0</v>
      </c>
      <c r="AA169" s="88"/>
      <c r="AB169" s="88"/>
      <c r="AC169" s="88"/>
      <c r="AD169" s="108"/>
      <c r="AH169" s="108"/>
    </row>
    <row r="170" spans="1:34">
      <c r="A170" s="1">
        <v>160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85"/>
      <c r="Q170" s="1"/>
      <c r="R170" s="1"/>
      <c r="S170" s="1"/>
      <c r="T170" s="22">
        <f t="shared" si="10"/>
        <v>0</v>
      </c>
      <c r="U170" s="76"/>
      <c r="V170" s="76"/>
      <c r="W170" s="76"/>
      <c r="X170" s="1"/>
      <c r="Y170" s="1"/>
      <c r="Z170" s="1">
        <f t="shared" si="11"/>
        <v>0</v>
      </c>
      <c r="AA170" s="88"/>
      <c r="AB170" s="88"/>
      <c r="AC170" s="88"/>
      <c r="AD170" s="108"/>
      <c r="AH170" s="108"/>
    </row>
    <row r="171" spans="1:34">
      <c r="A171" s="3">
        <v>161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85"/>
      <c r="Q171" s="1"/>
      <c r="R171" s="1"/>
      <c r="S171" s="1"/>
      <c r="T171" s="22">
        <f t="shared" si="10"/>
        <v>0</v>
      </c>
      <c r="U171" s="76"/>
      <c r="V171" s="76"/>
      <c r="W171" s="76"/>
      <c r="X171" s="1"/>
      <c r="Y171" s="1"/>
      <c r="Z171" s="1">
        <f t="shared" si="11"/>
        <v>0</v>
      </c>
      <c r="AA171" s="88"/>
      <c r="AB171" s="88"/>
      <c r="AC171" s="88"/>
      <c r="AD171" s="108"/>
      <c r="AH171" s="108"/>
    </row>
  </sheetData>
  <mergeCells count="90">
    <mergeCell ref="U143:W143"/>
    <mergeCell ref="AA143:AC143"/>
    <mergeCell ref="R137:T137"/>
    <mergeCell ref="X137:Z137"/>
    <mergeCell ref="AA137:AC138"/>
    <mergeCell ref="U138:W138"/>
    <mergeCell ref="U139:W139"/>
    <mergeCell ref="AA139:AC139"/>
    <mergeCell ref="F137:F138"/>
    <mergeCell ref="G137:G138"/>
    <mergeCell ref="H137:N137"/>
    <mergeCell ref="O137:P137"/>
    <mergeCell ref="Q137:Q138"/>
    <mergeCell ref="A137:A138"/>
    <mergeCell ref="B137:B138"/>
    <mergeCell ref="C137:C138"/>
    <mergeCell ref="D137:D138"/>
    <mergeCell ref="E137:E138"/>
    <mergeCell ref="AA104:AC104"/>
    <mergeCell ref="AA108:AC108"/>
    <mergeCell ref="AA39:AC39"/>
    <mergeCell ref="AA67:AC68"/>
    <mergeCell ref="AA69:AC69"/>
    <mergeCell ref="AA73:AC73"/>
    <mergeCell ref="AA102:AC103"/>
    <mergeCell ref="AA1:AC2"/>
    <mergeCell ref="AA3:AC3"/>
    <mergeCell ref="AA7:AC7"/>
    <mergeCell ref="AA33:AC34"/>
    <mergeCell ref="AA35:AC35"/>
    <mergeCell ref="H102:N102"/>
    <mergeCell ref="O102:P102"/>
    <mergeCell ref="Q102:Q103"/>
    <mergeCell ref="R102:T102"/>
    <mergeCell ref="O67:P67"/>
    <mergeCell ref="R67:T67"/>
    <mergeCell ref="F1:F2"/>
    <mergeCell ref="G1:G2"/>
    <mergeCell ref="G102:G103"/>
    <mergeCell ref="R1:T1"/>
    <mergeCell ref="O1:P1"/>
    <mergeCell ref="Q1:Q2"/>
    <mergeCell ref="F33:F34"/>
    <mergeCell ref="G33:G34"/>
    <mergeCell ref="O33:P33"/>
    <mergeCell ref="H1:N1"/>
    <mergeCell ref="H33:N33"/>
    <mergeCell ref="G67:G68"/>
    <mergeCell ref="H67:N67"/>
    <mergeCell ref="Q67:Q68"/>
    <mergeCell ref="Q33:Q34"/>
    <mergeCell ref="R33:T33"/>
    <mergeCell ref="A102:A103"/>
    <mergeCell ref="C102:C103"/>
    <mergeCell ref="D102:D103"/>
    <mergeCell ref="E102:E103"/>
    <mergeCell ref="F102:F103"/>
    <mergeCell ref="B102:B103"/>
    <mergeCell ref="A1:A2"/>
    <mergeCell ref="A33:A34"/>
    <mergeCell ref="C33:C34"/>
    <mergeCell ref="D33:D34"/>
    <mergeCell ref="E33:E34"/>
    <mergeCell ref="C1:C2"/>
    <mergeCell ref="D1:D2"/>
    <mergeCell ref="E1:E2"/>
    <mergeCell ref="B1:B2"/>
    <mergeCell ref="B33:B34"/>
    <mergeCell ref="A67:A68"/>
    <mergeCell ref="C67:C68"/>
    <mergeCell ref="D67:D68"/>
    <mergeCell ref="E67:E68"/>
    <mergeCell ref="F67:F68"/>
    <mergeCell ref="B67:B68"/>
    <mergeCell ref="U3:W3"/>
    <mergeCell ref="U104:W104"/>
    <mergeCell ref="U108:W108"/>
    <mergeCell ref="X1:Z1"/>
    <mergeCell ref="X33:Z33"/>
    <mergeCell ref="X102:Z102"/>
    <mergeCell ref="U1:W2"/>
    <mergeCell ref="U33:W34"/>
    <mergeCell ref="X67:Z67"/>
    <mergeCell ref="U68:W68"/>
    <mergeCell ref="U7:W7"/>
    <mergeCell ref="U39:W39"/>
    <mergeCell ref="U73:W73"/>
    <mergeCell ref="U35:W35"/>
    <mergeCell ref="U69:W69"/>
    <mergeCell ref="U103:W103"/>
  </mergeCells>
  <pageMargins left="0.25" right="0.25" top="0.54" bottom="0.44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L6"/>
  <sheetViews>
    <sheetView workbookViewId="0">
      <selection activeCell="H1" sqref="H1:L1"/>
    </sheetView>
  </sheetViews>
  <sheetFormatPr defaultRowHeight="15"/>
  <cols>
    <col min="1" max="1" width="27" style="117" customWidth="1"/>
    <col min="2" max="2" width="14.42578125" style="117" customWidth="1"/>
    <col min="3" max="3" width="14.5703125" style="117" customWidth="1"/>
    <col min="4" max="4" width="14" style="117" customWidth="1"/>
    <col min="5" max="5" width="14.42578125" style="117" customWidth="1"/>
    <col min="6" max="7" width="1.5703125" style="117" customWidth="1"/>
    <col min="8" max="8" width="27" style="117" customWidth="1"/>
    <col min="9" max="9" width="14.42578125" style="117" customWidth="1"/>
    <col min="10" max="10" width="14.5703125" style="117" customWidth="1"/>
    <col min="11" max="12" width="14" style="117" customWidth="1"/>
    <col min="13" max="16384" width="9.140625" style="117"/>
  </cols>
  <sheetData>
    <row r="1" spans="1:12" ht="38.25" customHeight="1">
      <c r="A1" s="185" t="s">
        <v>418</v>
      </c>
      <c r="B1" s="185"/>
      <c r="C1" s="185"/>
      <c r="D1" s="185"/>
      <c r="E1" s="185"/>
      <c r="F1" s="143"/>
      <c r="G1" s="143"/>
      <c r="H1" s="186" t="s">
        <v>423</v>
      </c>
      <c r="I1" s="186"/>
      <c r="J1" s="186"/>
      <c r="K1" s="186"/>
      <c r="L1" s="186"/>
    </row>
    <row r="2" spans="1:12" ht="40.5" customHeight="1">
      <c r="A2" s="118" t="s">
        <v>301</v>
      </c>
      <c r="B2" s="123" t="s">
        <v>298</v>
      </c>
      <c r="C2" s="123" t="s">
        <v>299</v>
      </c>
      <c r="D2" s="123" t="s">
        <v>300</v>
      </c>
      <c r="E2" s="129" t="s">
        <v>24</v>
      </c>
      <c r="F2" s="138"/>
      <c r="G2" s="144"/>
      <c r="H2" s="141" t="s">
        <v>301</v>
      </c>
      <c r="I2" s="142" t="s">
        <v>298</v>
      </c>
      <c r="J2" s="142" t="s">
        <v>299</v>
      </c>
      <c r="K2" s="142" t="s">
        <v>300</v>
      </c>
      <c r="L2" s="142" t="s">
        <v>24</v>
      </c>
    </row>
    <row r="3" spans="1:12" ht="43.5" customHeight="1">
      <c r="A3" s="124" t="s">
        <v>296</v>
      </c>
      <c r="B3" s="125">
        <f>COUNTIF('AYRINTILI İSTATİSTİK'!B3:B1000,"G")</f>
        <v>61</v>
      </c>
      <c r="C3" s="125">
        <f>SUMIF('AYRINTILI İSTATİSTİK'!B3:B1000,"G",'AYRINTILI İSTATİSTİK'!R3:R1000)</f>
        <v>540</v>
      </c>
      <c r="D3" s="125">
        <f>SUMIF('AYRINTILI İSTATİSTİK'!B3:B1000,"G",'AYRINTILI İSTATİSTİK'!S3:S1000)</f>
        <v>571</v>
      </c>
      <c r="E3" s="130">
        <f>SUMIF('AYRINTILI İSTATİSTİK'!B3:B1000,"G",'AYRINTILI İSTATİSTİK'!T3:T1000)</f>
        <v>1111</v>
      </c>
      <c r="F3" s="139"/>
      <c r="G3" s="145"/>
      <c r="H3" s="134" t="s">
        <v>296</v>
      </c>
      <c r="I3" s="125">
        <f>B3</f>
        <v>61</v>
      </c>
      <c r="J3" s="125">
        <f>SUMIF('AYRINTILI İSTATİSTİK'!B3:B1000,"G",'AYRINTILI İSTATİSTİK'!X3:X1000)</f>
        <v>250</v>
      </c>
      <c r="K3" s="125">
        <f>SUMIF('AYRINTILI İSTATİSTİK'!B3:B1000,"G",'AYRINTILI İSTATİSTİK'!Y3:Y1000)</f>
        <v>309</v>
      </c>
      <c r="L3" s="125">
        <f>SUMIF('AYRINTILI İSTATİSTİK'!B3:B1000,"G",'AYRINTILI İSTATİSTİK'!Z3:Z1000)</f>
        <v>559</v>
      </c>
    </row>
    <row r="4" spans="1:12" ht="55.5" customHeight="1">
      <c r="A4" s="126" t="s">
        <v>297</v>
      </c>
      <c r="B4" s="127">
        <f>COUNTIF('AYRINTILI İSTATİSTİK'!B3:B1000,"M")</f>
        <v>37</v>
      </c>
      <c r="C4" s="127">
        <f>SUMIF('AYRINTILI İSTATİSTİK'!B3:B1001,"M",'AYRINTILI İSTATİSTİK'!R3:R1001)</f>
        <v>361</v>
      </c>
      <c r="D4" s="127">
        <f>SUMIF('AYRINTILI İSTATİSTİK'!B3:B1001,"M",'AYRINTILI İSTATİSTİK'!S3:S1001)</f>
        <v>338</v>
      </c>
      <c r="E4" s="131">
        <f>SUMIF('AYRINTILI İSTATİSTİK'!B3:B1001,"M",'AYRINTILI İSTATİSTİK'!T3:T1001)</f>
        <v>699</v>
      </c>
      <c r="F4" s="139"/>
      <c r="G4" s="145"/>
      <c r="H4" s="135" t="s">
        <v>297</v>
      </c>
      <c r="I4" s="127">
        <f t="shared" ref="I4:I5" si="0">B4</f>
        <v>37</v>
      </c>
      <c r="J4" s="127">
        <f>SUMIF('AYRINTILI İSTATİSTİK'!B3:B1001,"M",'AYRINTILI İSTATİSTİK'!X3:X1001)</f>
        <v>243</v>
      </c>
      <c r="K4" s="127">
        <f>SUMIF('AYRINTILI İSTATİSTİK'!B3:B1001,"M",'AYRINTILI İSTATİSTİK'!Y3:Y1001)</f>
        <v>209</v>
      </c>
      <c r="L4" s="127">
        <f>SUMIF('AYRINTILI İSTATİSTİK'!B3:B1001,"M",'AYRINTILI İSTATİSTİK'!Z3:Z1001)</f>
        <v>452</v>
      </c>
    </row>
    <row r="5" spans="1:12" ht="48" customHeight="1">
      <c r="A5" s="119" t="s">
        <v>294</v>
      </c>
      <c r="B5" s="120">
        <f>COUNTIF('AYRINTILI İSTATİSTİK'!B3:B1000,"O")</f>
        <v>21</v>
      </c>
      <c r="C5" s="120">
        <f>SUMIF('AYRINTILI İSTATİSTİK'!B3:B1002,"O",'AYRINTILI İSTATİSTİK'!R3:R1002)</f>
        <v>64</v>
      </c>
      <c r="D5" s="120">
        <f>SUMIF('AYRINTILI İSTATİSTİK'!B3:B1002,"O",'AYRINTILI İSTATİSTİK'!S3:S1002)</f>
        <v>4</v>
      </c>
      <c r="E5" s="132">
        <f>SUMIF('AYRINTILI İSTATİSTİK'!B3:B1002,"O",'AYRINTILI İSTATİSTİK'!T3:T1002)</f>
        <v>68</v>
      </c>
      <c r="F5" s="139"/>
      <c r="G5" s="145"/>
      <c r="H5" s="136" t="s">
        <v>294</v>
      </c>
      <c r="I5" s="120">
        <f t="shared" si="0"/>
        <v>21</v>
      </c>
      <c r="J5" s="120">
        <f>SUMIF('AYRINTILI İSTATİSTİK'!B3:B1002,"O",'AYRINTILI İSTATİSTİK'!X3:X1002)</f>
        <v>45</v>
      </c>
      <c r="K5" s="120">
        <f>SUMIF('AYRINTILI İSTATİSTİK'!B3:B1002,"O",'AYRINTILI İSTATİSTİK'!Y3:Y1002)</f>
        <v>1</v>
      </c>
      <c r="L5" s="120">
        <f>SUMIF('AYRINTILI İSTATİSTİK'!B3:B1002,"O",'AYRINTILI İSTATİSTİK'!Z3:Z1002)</f>
        <v>46</v>
      </c>
    </row>
    <row r="6" spans="1:12" ht="43.5" customHeight="1">
      <c r="A6" s="121" t="s">
        <v>417</v>
      </c>
      <c r="B6" s="122">
        <f>B3+B4+B5</f>
        <v>119</v>
      </c>
      <c r="C6" s="122">
        <f>C3+C4+C5</f>
        <v>965</v>
      </c>
      <c r="D6" s="122">
        <f>D3+D4+D5</f>
        <v>913</v>
      </c>
      <c r="E6" s="133">
        <f>E3+E4+E5</f>
        <v>1878</v>
      </c>
      <c r="F6" s="140"/>
      <c r="G6" s="146"/>
      <c r="H6" s="137" t="s">
        <v>417</v>
      </c>
      <c r="I6" s="122">
        <f>I3+I4+I5</f>
        <v>119</v>
      </c>
      <c r="J6" s="122">
        <f>J3+J4+J5</f>
        <v>538</v>
      </c>
      <c r="K6" s="122">
        <f>K3+K4+K5</f>
        <v>519</v>
      </c>
      <c r="L6" s="122">
        <f>L3+L4+L5</f>
        <v>1057</v>
      </c>
    </row>
  </sheetData>
  <sheetProtection password="D64F" sheet="1" objects="1" scenarios="1"/>
  <mergeCells count="2">
    <mergeCell ref="A1:E1"/>
    <mergeCell ref="H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133"/>
  <sheetViews>
    <sheetView topLeftCell="A109" workbookViewId="0">
      <selection activeCell="B118" sqref="B118"/>
    </sheetView>
  </sheetViews>
  <sheetFormatPr defaultRowHeight="15"/>
  <cols>
    <col min="1" max="1" width="4.85546875" style="149" customWidth="1"/>
    <col min="2" max="2" width="41.42578125" style="117" customWidth="1"/>
    <col min="3" max="3" width="10.42578125" style="117" customWidth="1"/>
    <col min="4" max="4" width="9.140625" style="117"/>
    <col min="5" max="5" width="12.28515625" style="117" customWidth="1"/>
    <col min="6" max="6" width="9.140625" style="117"/>
    <col min="7" max="7" width="15.28515625" style="117" customWidth="1"/>
    <col min="8" max="8" width="18.28515625" style="117" customWidth="1"/>
    <col min="9" max="16384" width="9.140625" style="117"/>
  </cols>
  <sheetData>
    <row r="1" spans="1:9">
      <c r="A1" s="148" t="s">
        <v>402</v>
      </c>
      <c r="B1" s="147" t="s">
        <v>295</v>
      </c>
      <c r="C1" s="147" t="s">
        <v>9</v>
      </c>
      <c r="D1" s="147" t="s">
        <v>10</v>
      </c>
      <c r="E1" s="147" t="s">
        <v>24</v>
      </c>
    </row>
    <row r="2" spans="1:9">
      <c r="A2" s="148">
        <v>1</v>
      </c>
      <c r="B2" s="86" t="str">
        <f>'AYRINTILI İSTATİSTİK'!C3</f>
        <v>Kursban kesimi</v>
      </c>
      <c r="C2" s="86">
        <f>'AYRINTILI İSTATİSTİK'!R3</f>
        <v>0</v>
      </c>
      <c r="D2" s="86">
        <f>'AYRINTILI İSTATİSTİK'!S3</f>
        <v>35</v>
      </c>
      <c r="E2" s="86">
        <f>'AYRINTILI İSTATİSTİK'!T3</f>
        <v>35</v>
      </c>
      <c r="G2" s="150" t="s">
        <v>424</v>
      </c>
      <c r="H2" s="150" t="s">
        <v>425</v>
      </c>
      <c r="I2" s="150" t="s">
        <v>24</v>
      </c>
    </row>
    <row r="3" spans="1:9">
      <c r="A3" s="148">
        <v>2</v>
      </c>
      <c r="B3" s="86" t="str">
        <f>'AYRINTILI İSTATİSTİK'!C4</f>
        <v>FASULYE YETİŞTİRCİLİĞİ</v>
      </c>
      <c r="C3" s="86">
        <f>'AYRINTILI İSTATİSTİK'!R4</f>
        <v>11</v>
      </c>
      <c r="D3" s="86">
        <f>'AYRINTILI İSTATİSTİK'!S4</f>
        <v>14</v>
      </c>
      <c r="E3" s="86">
        <f>'AYRINTILI İSTATİSTİK'!T4</f>
        <v>25</v>
      </c>
      <c r="G3" s="151">
        <f>SUM(C2:C200)</f>
        <v>965</v>
      </c>
      <c r="H3" s="151">
        <f>SUM(D2:D200)</f>
        <v>913</v>
      </c>
      <c r="I3" s="151">
        <f>SUM(E2:E200)</f>
        <v>1878</v>
      </c>
    </row>
    <row r="4" spans="1:9">
      <c r="A4" s="148">
        <v>3</v>
      </c>
      <c r="B4" s="86" t="str">
        <f>'AYRINTILI İSTATİSTİK'!C5</f>
        <v>FASULYE YETİŞTİRCİLİĞİ</v>
      </c>
      <c r="C4" s="86">
        <f>'AYRINTILI İSTATİSTİK'!R5</f>
        <v>22</v>
      </c>
      <c r="D4" s="86">
        <f>'AYRINTILI İSTATİSTİK'!S5</f>
        <v>21</v>
      </c>
      <c r="E4" s="86">
        <f>'AYRINTILI İSTATİSTİK'!T5</f>
        <v>43</v>
      </c>
    </row>
    <row r="5" spans="1:9">
      <c r="A5" s="148">
        <v>4</v>
      </c>
      <c r="B5" s="86" t="str">
        <f>'AYRINTILI İSTATİSTİK'!C6</f>
        <v>KADIN ÜST GİYSİLERİ DİKİMİ</v>
      </c>
      <c r="C5" s="86">
        <f>'AYRINTILI İSTATİSTİK'!R6</f>
        <v>13</v>
      </c>
      <c r="D5" s="86">
        <f>'AYRINTILI İSTATİSTİK'!S6</f>
        <v>0</v>
      </c>
      <c r="E5" s="86">
        <f>'AYRINTILI İSTATİSTİK'!T6</f>
        <v>13</v>
      </c>
    </row>
    <row r="6" spans="1:9">
      <c r="A6" s="148">
        <v>5</v>
      </c>
      <c r="B6" s="86" t="str">
        <f>'AYRINTILI İSTATİSTİK'!C7</f>
        <v>YATAK ODASI TEKSTİLİ HAZIRLAMA</v>
      </c>
      <c r="C6" s="86">
        <f>'AYRINTILI İSTATİSTİK'!R7</f>
        <v>16</v>
      </c>
      <c r="D6" s="86">
        <f>'AYRINTILI İSTATİSTİK'!S7</f>
        <v>0</v>
      </c>
      <c r="E6" s="86">
        <f>'AYRINTILI İSTATİSTİK'!T7</f>
        <v>16</v>
      </c>
    </row>
    <row r="7" spans="1:9">
      <c r="A7" s="148">
        <v>6</v>
      </c>
      <c r="B7" s="86" t="str">
        <f>'AYRINTILI İSTATİSTİK'!C8</f>
        <v>EVDE ÇOCUK BAKIMI</v>
      </c>
      <c r="C7" s="86">
        <f>'AYRINTILI İSTATİSTİK'!R8</f>
        <v>15</v>
      </c>
      <c r="D7" s="86">
        <f>'AYRINTILI İSTATİSTİK'!S8</f>
        <v>0</v>
      </c>
      <c r="E7" s="86">
        <f>'AYRINTILI İSTATİSTİK'!T8</f>
        <v>15</v>
      </c>
    </row>
    <row r="8" spans="1:9">
      <c r="A8" s="148">
        <v>7</v>
      </c>
      <c r="B8" s="86" t="str">
        <f>'AYRINTILI İSTATİSTİK'!C9</f>
        <v>SULUBOYA RESİM</v>
      </c>
      <c r="C8" s="86">
        <f>'AYRINTILI İSTATİSTİK'!R9</f>
        <v>8</v>
      </c>
      <c r="D8" s="86">
        <f>'AYRINTILI İSTATİSTİK'!S9</f>
        <v>12</v>
      </c>
      <c r="E8" s="86">
        <f>'AYRINTILI İSTATİSTİK'!T9</f>
        <v>20</v>
      </c>
    </row>
    <row r="9" spans="1:9">
      <c r="A9" s="148">
        <v>8</v>
      </c>
      <c r="B9" s="86" t="str">
        <f>'AYRINTILI İSTATİSTİK'!C10</f>
        <v>ARAPÇA SEVİYE A1</v>
      </c>
      <c r="C9" s="86">
        <f>'AYRINTILI İSTATİSTİK'!R10</f>
        <v>0</v>
      </c>
      <c r="D9" s="86">
        <f>'AYRINTILI İSTATİSTİK'!S10</f>
        <v>13</v>
      </c>
      <c r="E9" s="86">
        <f>'AYRINTILI İSTATİSTİK'!T10</f>
        <v>13</v>
      </c>
    </row>
    <row r="10" spans="1:9">
      <c r="A10" s="148">
        <v>9</v>
      </c>
      <c r="B10" s="86" t="str">
        <f>'AYRINTILI İSTATİSTİK'!C11</f>
        <v>HENTBOL</v>
      </c>
      <c r="C10" s="86">
        <f>'AYRINTILI İSTATİSTİK'!R11</f>
        <v>0</v>
      </c>
      <c r="D10" s="86">
        <f>'AYRINTILI İSTATİSTİK'!S11</f>
        <v>15</v>
      </c>
      <c r="E10" s="86">
        <f>'AYRINTILI İSTATİSTİK'!T11</f>
        <v>15</v>
      </c>
    </row>
    <row r="11" spans="1:9">
      <c r="A11" s="148">
        <v>10</v>
      </c>
      <c r="B11" s="86" t="str">
        <f>'AYRINTILI İSTATİSTİK'!C12</f>
        <v>HAZIR GEREÇLERLE YAP. NAKIŞLAR</v>
      </c>
      <c r="C11" s="86">
        <f>'AYRINTILI İSTATİSTİK'!R12</f>
        <v>20</v>
      </c>
      <c r="D11" s="86">
        <f>'AYRINTILI İSTATİSTİK'!S12</f>
        <v>0</v>
      </c>
      <c r="E11" s="86">
        <f>'AYRINTILI İSTATİSTİK'!T12</f>
        <v>20</v>
      </c>
    </row>
    <row r="12" spans="1:9">
      <c r="A12" s="148">
        <v>11</v>
      </c>
      <c r="B12" s="86" t="str">
        <f>'AYRINTILI İSTATİSTİK'!C13</f>
        <v>TEZHİP</v>
      </c>
      <c r="C12" s="86">
        <f>'AYRINTILI İSTATİSTİK'!R13</f>
        <v>26</v>
      </c>
      <c r="D12" s="86">
        <f>'AYRINTILI İSTATİSTİK'!S13</f>
        <v>0</v>
      </c>
      <c r="E12" s="86">
        <f>'AYRINTILI İSTATİSTİK'!T13</f>
        <v>26</v>
      </c>
    </row>
    <row r="13" spans="1:9">
      <c r="A13" s="148">
        <v>12</v>
      </c>
      <c r="B13" s="86" t="str">
        <f>'AYRINTILI İSTATİSTİK'!C14</f>
        <v>DAVUL DERİSİ ÇİÇEK YAPMA</v>
      </c>
      <c r="C13" s="86">
        <f>'AYRINTILI İSTATİSTİK'!R14</f>
        <v>6</v>
      </c>
      <c r="D13" s="86">
        <f>'AYRINTILI İSTATİSTİK'!S14</f>
        <v>0</v>
      </c>
      <c r="E13" s="86">
        <f>'AYRINTILI İSTATİSTİK'!T14</f>
        <v>6</v>
      </c>
    </row>
    <row r="14" spans="1:9">
      <c r="A14" s="148">
        <v>13</v>
      </c>
      <c r="B14" s="86" t="str">
        <f>'AYRINTILI İSTATİSTİK'!C15</f>
        <v>DAVUL DERİSİNAZARLIK YAPMA</v>
      </c>
      <c r="C14" s="86">
        <f>'AYRINTILI İSTATİSTİK'!R15</f>
        <v>1</v>
      </c>
      <c r="D14" s="86">
        <f>'AYRINTILI İSTATİSTİK'!S15</f>
        <v>8</v>
      </c>
      <c r="E14" s="86">
        <f>'AYRINTILI İSTATİSTİK'!T15</f>
        <v>9</v>
      </c>
    </row>
    <row r="15" spans="1:9">
      <c r="A15" s="148">
        <v>14</v>
      </c>
      <c r="B15" s="86" t="str">
        <f>'AYRINTILI İSTATİSTİK'!C16</f>
        <v>GÜREŞ YILDIZLAR</v>
      </c>
      <c r="C15" s="86">
        <f>'AYRINTILI İSTATİSTİK'!R16</f>
        <v>0</v>
      </c>
      <c r="D15" s="86">
        <f>'AYRINTILI İSTATİSTİK'!S16</f>
        <v>13</v>
      </c>
      <c r="E15" s="86">
        <f>'AYRINTILI İSTATİSTİK'!T16</f>
        <v>13</v>
      </c>
    </row>
    <row r="16" spans="1:9">
      <c r="A16" s="148">
        <v>15</v>
      </c>
      <c r="B16" s="86" t="str">
        <f>'AYRINTILI İSTATİSTİK'!C17</f>
        <v>GÜREŞ MİNİKLER</v>
      </c>
      <c r="C16" s="86">
        <f>'AYRINTILI İSTATİSTİK'!R17</f>
        <v>0</v>
      </c>
      <c r="D16" s="86">
        <f>'AYRINTILI İSTATİSTİK'!S17</f>
        <v>13</v>
      </c>
      <c r="E16" s="86">
        <f>'AYRINTILI İSTATİSTİK'!T17</f>
        <v>13</v>
      </c>
    </row>
    <row r="17" spans="1:5">
      <c r="A17" s="148">
        <v>16</v>
      </c>
      <c r="B17" s="86" t="str">
        <f>'AYRINTILI İSTATİSTİK'!C18</f>
        <v>BİLGİSAYAR KULLANIMI</v>
      </c>
      <c r="C17" s="86">
        <f>'AYRINTILI İSTATİSTİK'!R18</f>
        <v>4</v>
      </c>
      <c r="D17" s="86">
        <f>'AYRINTILI İSTATİSTİK'!S18</f>
        <v>8</v>
      </c>
      <c r="E17" s="86">
        <f>'AYRINTILI İSTATİSTİK'!T18</f>
        <v>12</v>
      </c>
    </row>
    <row r="18" spans="1:5">
      <c r="A18" s="148">
        <v>17</v>
      </c>
      <c r="B18" s="86" t="str">
        <f>'AYRINTILI İSTATİSTİK'!C19</f>
        <v>İNGİLİZCE SEVİYE A2</v>
      </c>
      <c r="C18" s="86">
        <f>'AYRINTILI İSTATİSTİK'!R19</f>
        <v>21</v>
      </c>
      <c r="D18" s="86">
        <f>'AYRINTILI İSTATİSTİK'!S19</f>
        <v>2</v>
      </c>
      <c r="E18" s="86">
        <f>'AYRINTILI İSTATİSTİK'!T19</f>
        <v>23</v>
      </c>
    </row>
    <row r="19" spans="1:5">
      <c r="A19" s="148">
        <v>18</v>
      </c>
      <c r="B19" s="86" t="str">
        <f>'AYRINTILI İSTATİSTİK'!C20</f>
        <v>KUR'AN-I KERİM (ELİFBA) OKUMA</v>
      </c>
      <c r="C19" s="86">
        <f>'AYRINTILI İSTATİSTİK'!R20</f>
        <v>0</v>
      </c>
      <c r="D19" s="86">
        <f>'AYRINTILI İSTATİSTİK'!S20</f>
        <v>12</v>
      </c>
      <c r="E19" s="86">
        <f>'AYRINTILI İSTATİSTİK'!T20</f>
        <v>12</v>
      </c>
    </row>
    <row r="20" spans="1:5">
      <c r="A20" s="148">
        <v>19</v>
      </c>
      <c r="B20" s="86" t="str">
        <f>'AYRINTILI İSTATİSTİK'!C21</f>
        <v>SULUBOYA RESİM</v>
      </c>
      <c r="C20" s="86">
        <f>'AYRINTILI İSTATİSTİK'!R21</f>
        <v>9</v>
      </c>
      <c r="D20" s="86">
        <f>'AYRINTILI İSTATİSTİK'!S21</f>
        <v>3</v>
      </c>
      <c r="E20" s="86">
        <f>'AYRINTILI İSTATİSTİK'!T21</f>
        <v>12</v>
      </c>
    </row>
    <row r="21" spans="1:5">
      <c r="A21" s="148">
        <v>20</v>
      </c>
      <c r="B21" s="86" t="str">
        <f>'AYRINTILI İSTATİSTİK'!C22</f>
        <v>BAĞLAMA EĞİTİMİ</v>
      </c>
      <c r="C21" s="86">
        <f>'AYRINTILI İSTATİSTİK'!R22</f>
        <v>16</v>
      </c>
      <c r="D21" s="86">
        <f>'AYRINTILI İSTATİSTİK'!S22</f>
        <v>26</v>
      </c>
      <c r="E21" s="86">
        <f>'AYRINTILI İSTATİSTİK'!T22</f>
        <v>42</v>
      </c>
    </row>
    <row r="22" spans="1:5">
      <c r="A22" s="148">
        <v>21</v>
      </c>
      <c r="B22" s="86" t="str">
        <f>'AYRINTILI İSTATİSTİK'!C23</f>
        <v>KUR'AN-I KERİM (ELİFBA) OKUMA</v>
      </c>
      <c r="C22" s="86">
        <f>'AYRINTILI İSTATİSTİK'!R23</f>
        <v>20</v>
      </c>
      <c r="D22" s="86">
        <f>'AYRINTILI İSTATİSTİK'!S23</f>
        <v>0</v>
      </c>
      <c r="E22" s="86">
        <f>'AYRINTILI İSTATİSTİK'!T23</f>
        <v>20</v>
      </c>
    </row>
    <row r="23" spans="1:5">
      <c r="A23" s="148">
        <v>22</v>
      </c>
      <c r="B23" s="86" t="str">
        <f>'AYRINTILI İSTATİSTİK'!C24</f>
        <v>VOLEYBOL</v>
      </c>
      <c r="C23" s="86">
        <f>'AYRINTILI İSTATİSTİK'!R24</f>
        <v>0</v>
      </c>
      <c r="D23" s="86">
        <f>'AYRINTILI İSTATİSTİK'!S24</f>
        <v>13</v>
      </c>
      <c r="E23" s="86">
        <f>'AYRINTILI İSTATİSTİK'!T24</f>
        <v>13</v>
      </c>
    </row>
    <row r="24" spans="1:5">
      <c r="A24" s="148">
        <v>23</v>
      </c>
      <c r="B24" s="86" t="str">
        <f>'AYRINTILI İSTATİSTİK'!C25</f>
        <v>O.Ö.K. ÖĞRENCİLERİNE YÖNELİK DES.KURS</v>
      </c>
      <c r="C24" s="86">
        <f>'AYRINTILI İSTATİSTİK'!R25</f>
        <v>0</v>
      </c>
      <c r="D24" s="86">
        <f>'AYRINTILI İSTATİSTİK'!S25</f>
        <v>14</v>
      </c>
      <c r="E24" s="86">
        <f>'AYRINTILI İSTATİSTİK'!T25</f>
        <v>14</v>
      </c>
    </row>
    <row r="25" spans="1:5">
      <c r="A25" s="148">
        <v>24</v>
      </c>
      <c r="B25" s="86" t="str">
        <f>'AYRINTILI İSTATİSTİK'!C26</f>
        <v>OKUMA YAZMA II.KADEME</v>
      </c>
      <c r="C25" s="86">
        <f>'AYRINTILI İSTATİSTİK'!R26</f>
        <v>1</v>
      </c>
      <c r="D25" s="86">
        <f>'AYRINTILI İSTATİSTİK'!S26</f>
        <v>0</v>
      </c>
      <c r="E25" s="86">
        <f>'AYRINTILI İSTATİSTİK'!T26</f>
        <v>1</v>
      </c>
    </row>
    <row r="26" spans="1:5">
      <c r="A26" s="148">
        <v>25</v>
      </c>
      <c r="B26" s="86" t="str">
        <f>'AYRINTILI İSTATİSTİK'!C27</f>
        <v>İNGİLİZCE SEVİYE A1</v>
      </c>
      <c r="C26" s="86">
        <f>'AYRINTILI İSTATİSTİK'!R27</f>
        <v>15</v>
      </c>
      <c r="D26" s="86">
        <f>'AYRINTILI İSTATİSTİK'!S27</f>
        <v>0</v>
      </c>
      <c r="E26" s="86">
        <f>'AYRINTILI İSTATİSTİK'!T27</f>
        <v>15</v>
      </c>
    </row>
    <row r="27" spans="1:5">
      <c r="A27" s="148">
        <v>26</v>
      </c>
      <c r="B27" s="86" t="str">
        <f>'AYRINTILI İSTATİSTİK'!C28</f>
        <v>OKUMA YAZMA I.KADEME</v>
      </c>
      <c r="C27" s="86">
        <f>'AYRINTILI İSTATİSTİK'!R28</f>
        <v>4</v>
      </c>
      <c r="D27" s="86">
        <f>'AYRINTILI İSTATİSTİK'!S28</f>
        <v>1</v>
      </c>
      <c r="E27" s="86">
        <f>'AYRINTILI İSTATİSTİK'!T28</f>
        <v>5</v>
      </c>
    </row>
    <row r="28" spans="1:5">
      <c r="A28" s="148">
        <v>27</v>
      </c>
      <c r="B28" s="86" t="str">
        <f>'AYRINTILI İSTATİSTİK'!C29</f>
        <v>OKUMA YAZMA I.KADEME</v>
      </c>
      <c r="C28" s="86">
        <f>'AYRINTILI İSTATİSTİK'!R29</f>
        <v>11</v>
      </c>
      <c r="D28" s="86">
        <f>'AYRINTILI İSTATİSTİK'!S29</f>
        <v>0</v>
      </c>
      <c r="E28" s="86">
        <f>'AYRINTILI İSTATİSTİK'!T29</f>
        <v>11</v>
      </c>
    </row>
    <row r="29" spans="1:5">
      <c r="A29" s="148">
        <v>28</v>
      </c>
      <c r="B29" s="86" t="str">
        <f>'AYRINTILI İSTATİSTİK'!C30</f>
        <v>OKUMA YAZMA I.KADEME</v>
      </c>
      <c r="C29" s="86">
        <f>'AYRINTILI İSTATİSTİK'!R30</f>
        <v>4</v>
      </c>
      <c r="D29" s="86">
        <f>'AYRINTILI İSTATİSTİK'!S30</f>
        <v>1</v>
      </c>
      <c r="E29" s="86">
        <f>'AYRINTILI İSTATİSTİK'!T30</f>
        <v>5</v>
      </c>
    </row>
    <row r="30" spans="1:5">
      <c r="A30" s="148">
        <v>29</v>
      </c>
      <c r="B30" s="86" t="str">
        <f>'AYRINTILI İSTATİSTİK'!C31</f>
        <v>BİLGİSAYAR KULLANIMI</v>
      </c>
      <c r="C30" s="86">
        <f>'AYRINTILI İSTATİSTİK'!R31</f>
        <v>8</v>
      </c>
      <c r="D30" s="86">
        <f>'AYRINTILI İSTATİSTİK'!S31</f>
        <v>5</v>
      </c>
      <c r="E30" s="86">
        <f>'AYRINTILI İSTATİSTİK'!T31</f>
        <v>13</v>
      </c>
    </row>
    <row r="31" spans="1:5">
      <c r="A31" s="148">
        <v>30</v>
      </c>
      <c r="B31" s="86" t="str">
        <f>'AYRINTILI İSTATİSTİK'!C32</f>
        <v>ALMANCA SEVİYE A1</v>
      </c>
      <c r="C31" s="86">
        <f>'AYRINTILI İSTATİSTİK'!R32</f>
        <v>12</v>
      </c>
      <c r="D31" s="86">
        <f>'AYRINTILI İSTATİSTİK'!S32</f>
        <v>1</v>
      </c>
      <c r="E31" s="86">
        <f>'AYRINTILI İSTATİSTİK'!T32</f>
        <v>13</v>
      </c>
    </row>
    <row r="32" spans="1:5">
      <c r="A32" s="148">
        <v>31</v>
      </c>
      <c r="B32" s="86" t="str">
        <f>'AYRINTILI İSTATİSTİK'!C35</f>
        <v>HIZLI KLAVYE KULLANIMI  (F )</v>
      </c>
      <c r="C32" s="86">
        <f>'AYRINTILI İSTATİSTİK'!R35</f>
        <v>5</v>
      </c>
      <c r="D32" s="86">
        <f>'AYRINTILI İSTATİSTİK'!S35</f>
        <v>10</v>
      </c>
      <c r="E32" s="86">
        <f>'AYRINTILI İSTATİSTİK'!T35</f>
        <v>15</v>
      </c>
    </row>
    <row r="33" spans="1:5">
      <c r="A33" s="148">
        <v>32</v>
      </c>
      <c r="B33" s="86" t="str">
        <f>'AYRINTILI İSTATİSTİK'!C36</f>
        <v>GÜZEL SANATLARA HAZIRLIK MÜZİK</v>
      </c>
      <c r="C33" s="86">
        <f>'AYRINTILI İSTATİSTİK'!R36</f>
        <v>17</v>
      </c>
      <c r="D33" s="86">
        <f>'AYRINTILI İSTATİSTİK'!S36</f>
        <v>3</v>
      </c>
      <c r="E33" s="86">
        <f>'AYRINTILI İSTATİSTİK'!T36</f>
        <v>20</v>
      </c>
    </row>
    <row r="34" spans="1:5">
      <c r="A34" s="148">
        <v>33</v>
      </c>
      <c r="B34" s="86" t="str">
        <f>'AYRINTILI İSTATİSTİK'!C37</f>
        <v>HIZLI KLAVYE KULLANIMI  (F )</v>
      </c>
      <c r="C34" s="86">
        <f>'AYRINTILI İSTATİSTİK'!R37</f>
        <v>2</v>
      </c>
      <c r="D34" s="86">
        <f>'AYRINTILI İSTATİSTİK'!S37</f>
        <v>12</v>
      </c>
      <c r="E34" s="86">
        <f>'AYRINTILI İSTATİSTİK'!T37</f>
        <v>14</v>
      </c>
    </row>
    <row r="35" spans="1:5">
      <c r="A35" s="148">
        <v>34</v>
      </c>
      <c r="B35" s="86" t="str">
        <f>'AYRINTILI İSTATİSTİK'!C38</f>
        <v>BİLGİSAYAR KULLANIMI</v>
      </c>
      <c r="C35" s="86">
        <f>'AYRINTILI İSTATİSTİK'!R38</f>
        <v>12</v>
      </c>
      <c r="D35" s="86">
        <f>'AYRINTILI İSTATİSTİK'!S38</f>
        <v>8</v>
      </c>
      <c r="E35" s="86">
        <f>'AYRINTILI İSTATİSTİK'!T38</f>
        <v>20</v>
      </c>
    </row>
    <row r="36" spans="1:5">
      <c r="A36" s="148">
        <v>35</v>
      </c>
      <c r="B36" s="86" t="str">
        <f>'AYRINTILI İSTATİSTİK'!C39</f>
        <v>TÜRK HALK OYUNLARI</v>
      </c>
      <c r="C36" s="86">
        <f>'AYRINTILI İSTATİSTİK'!R39</f>
        <v>22</v>
      </c>
      <c r="D36" s="86">
        <f>'AYRINTILI İSTATİSTİK'!S39</f>
        <v>14</v>
      </c>
      <c r="E36" s="86">
        <f>'AYRINTILI İSTATİSTİK'!T39</f>
        <v>36</v>
      </c>
    </row>
    <row r="37" spans="1:5">
      <c r="A37" s="148">
        <v>36</v>
      </c>
      <c r="B37" s="86" t="str">
        <f>'AYRINTILI İSTATİSTİK'!C40</f>
        <v>OKUMA YAZMA I.KADEME</v>
      </c>
      <c r="C37" s="86">
        <f>'AYRINTILI İSTATİSTİK'!R40</f>
        <v>6</v>
      </c>
      <c r="D37" s="86">
        <f>'AYRINTILI İSTATİSTİK'!S40</f>
        <v>0</v>
      </c>
      <c r="E37" s="86">
        <f>'AYRINTILI İSTATİSTİK'!T40</f>
        <v>6</v>
      </c>
    </row>
    <row r="38" spans="1:5">
      <c r="A38" s="148">
        <v>37</v>
      </c>
      <c r="B38" s="86" t="str">
        <f>'AYRINTILI İSTATİSTİK'!C41</f>
        <v>KUR'AN-I KERİM (ELİFBA) OKUMA</v>
      </c>
      <c r="C38" s="86">
        <f>'AYRINTILI İSTATİSTİK'!R41</f>
        <v>6</v>
      </c>
      <c r="D38" s="86">
        <f>'AYRINTILI İSTATİSTİK'!S41</f>
        <v>6</v>
      </c>
      <c r="E38" s="86">
        <f>'AYRINTILI İSTATİSTİK'!T41</f>
        <v>12</v>
      </c>
    </row>
    <row r="39" spans="1:5">
      <c r="A39" s="148">
        <v>38</v>
      </c>
      <c r="B39" s="86" t="str">
        <f>'AYRINTILI İSTATİSTİK'!C42</f>
        <v>YGS / LYS HAZIRLIK</v>
      </c>
      <c r="C39" s="86">
        <f>'AYRINTILI İSTATİSTİK'!R42</f>
        <v>10</v>
      </c>
      <c r="D39" s="86">
        <f>'AYRINTILI İSTATİSTİK'!S42</f>
        <v>14</v>
      </c>
      <c r="E39" s="86">
        <f>'AYRINTILI İSTATİSTİK'!T42</f>
        <v>24</v>
      </c>
    </row>
    <row r="40" spans="1:5">
      <c r="A40" s="148">
        <v>39</v>
      </c>
      <c r="B40" s="86" t="str">
        <f>'AYRINTILI İSTATİSTİK'!C43</f>
        <v>KUR'AN-I KERİM (ELİFBA) OKUMA</v>
      </c>
      <c r="C40" s="86">
        <f>'AYRINTILI İSTATİSTİK'!R43</f>
        <v>0</v>
      </c>
      <c r="D40" s="86">
        <f>'AYRINTILI İSTATİSTİK'!S43</f>
        <v>12</v>
      </c>
      <c r="E40" s="86">
        <f>'AYRINTILI İSTATİSTİK'!T43</f>
        <v>12</v>
      </c>
    </row>
    <row r="41" spans="1:5">
      <c r="A41" s="148">
        <v>40</v>
      </c>
      <c r="B41" s="86" t="str">
        <f>'AYRINTILI İSTATİSTİK'!C44</f>
        <v>KUR'AN-I KERİM (TECVİDLİ) OKUMA</v>
      </c>
      <c r="C41" s="86">
        <f>'AYRINTILI İSTATİSTİK'!R44</f>
        <v>0</v>
      </c>
      <c r="D41" s="86">
        <f>'AYRINTILI İSTATİSTİK'!S44</f>
        <v>12</v>
      </c>
      <c r="E41" s="86">
        <f>'AYRINTILI İSTATİSTİK'!T44</f>
        <v>12</v>
      </c>
    </row>
    <row r="42" spans="1:5">
      <c r="A42" s="148">
        <v>41</v>
      </c>
      <c r="B42" s="86" t="str">
        <f>'AYRINTILI İSTATİSTİK'!C45</f>
        <v>OSMANLICA</v>
      </c>
      <c r="C42" s="86">
        <f>'AYRINTILI İSTATİSTİK'!R45</f>
        <v>11</v>
      </c>
      <c r="D42" s="86">
        <f>'AYRINTILI İSTATİSTİK'!S45</f>
        <v>8</v>
      </c>
      <c r="E42" s="86">
        <f>'AYRINTILI İSTATİSTİK'!T45</f>
        <v>19</v>
      </c>
    </row>
    <row r="43" spans="1:5">
      <c r="A43" s="148">
        <v>42</v>
      </c>
      <c r="B43" s="86" t="str">
        <f>'AYRINTILI İSTATİSTİK'!C46</f>
        <v>DRAMA</v>
      </c>
      <c r="C43" s="86">
        <f>'AYRINTILI İSTATİSTİK'!R46</f>
        <v>4</v>
      </c>
      <c r="D43" s="86">
        <f>'AYRINTILI İSTATİSTİK'!S46</f>
        <v>8</v>
      </c>
      <c r="E43" s="86">
        <f>'AYRINTILI İSTATİSTİK'!T46</f>
        <v>12</v>
      </c>
    </row>
    <row r="44" spans="1:5">
      <c r="A44" s="148">
        <v>43</v>
      </c>
      <c r="B44" s="86" t="str">
        <f>'AYRINTILI İSTATİSTİK'!C47</f>
        <v>OKUMA YAZMA I.KADEME</v>
      </c>
      <c r="C44" s="86">
        <f>'AYRINTILI İSTATİSTİK'!R47</f>
        <v>2</v>
      </c>
      <c r="D44" s="86">
        <f>'AYRINTILI İSTATİSTİK'!S47</f>
        <v>0</v>
      </c>
      <c r="E44" s="86">
        <f>'AYRINTILI İSTATİSTİK'!T47</f>
        <v>2</v>
      </c>
    </row>
    <row r="45" spans="1:5">
      <c r="A45" s="148">
        <v>44</v>
      </c>
      <c r="B45" s="86" t="str">
        <f>'AYRINTILI İSTATİSTİK'!C48</f>
        <v>BAĞLAMA EĞİTİMİ</v>
      </c>
      <c r="C45" s="86">
        <f>'AYRINTILI İSTATİSTİK'!R48</f>
        <v>6</v>
      </c>
      <c r="D45" s="86">
        <f>'AYRINTILI İSTATİSTİK'!S48</f>
        <v>7</v>
      </c>
      <c r="E45" s="86">
        <f>'AYRINTILI İSTATİSTİK'!T48</f>
        <v>13</v>
      </c>
    </row>
    <row r="46" spans="1:5">
      <c r="A46" s="148">
        <v>45</v>
      </c>
      <c r="B46" s="86" t="str">
        <f>'AYRINTILI İSTATİSTİK'!C49</f>
        <v>CENAZE HİZMETLERİ</v>
      </c>
      <c r="C46" s="86">
        <f>'AYRINTILI İSTATİSTİK'!R49</f>
        <v>33</v>
      </c>
      <c r="D46" s="86">
        <f>'AYRINTILI İSTATİSTİK'!S49</f>
        <v>0</v>
      </c>
      <c r="E46" s="86">
        <f>'AYRINTILI İSTATİSTİK'!T49</f>
        <v>33</v>
      </c>
    </row>
    <row r="47" spans="1:5">
      <c r="A47" s="148">
        <v>46</v>
      </c>
      <c r="B47" s="86" t="str">
        <f>'AYRINTILI İSTATİSTİK'!C50</f>
        <v>CENAZE HİZMETLERİ</v>
      </c>
      <c r="C47" s="86">
        <f>'AYRINTILI İSTATİSTİK'!R50</f>
        <v>0</v>
      </c>
      <c r="D47" s="86">
        <f>'AYRINTILI İSTATİSTİK'!S50</f>
        <v>12</v>
      </c>
      <c r="E47" s="86">
        <f>'AYRINTILI İSTATİSTİK'!T50</f>
        <v>12</v>
      </c>
    </row>
    <row r="48" spans="1:5">
      <c r="A48" s="148">
        <v>47</v>
      </c>
      <c r="B48" s="86" t="str">
        <f>'AYRINTILI İSTATİSTİK'!C51</f>
        <v>ARAPÇA SEVİYE A1</v>
      </c>
      <c r="C48" s="86">
        <f>'AYRINTILI İSTATİSTİK'!R51</f>
        <v>0</v>
      </c>
      <c r="D48" s="86">
        <f>'AYRINTILI İSTATİSTİK'!S51</f>
        <v>12</v>
      </c>
      <c r="E48" s="86">
        <f>'AYRINTILI İSTATİSTİK'!T51</f>
        <v>12</v>
      </c>
    </row>
    <row r="49" spans="1:5">
      <c r="A49" s="148">
        <v>48</v>
      </c>
      <c r="B49" s="86" t="str">
        <f>'AYRINTILI İSTATİSTİK'!C52</f>
        <v>KPSS KURSU</v>
      </c>
      <c r="C49" s="86">
        <f>'AYRINTILI İSTATİSTİK'!R52</f>
        <v>12</v>
      </c>
      <c r="D49" s="86">
        <f>'AYRINTILI İSTATİSTİK'!S52</f>
        <v>2</v>
      </c>
      <c r="E49" s="86">
        <f>'AYRINTILI İSTATİSTİK'!T52</f>
        <v>14</v>
      </c>
    </row>
    <row r="50" spans="1:5">
      <c r="A50" s="148">
        <v>49</v>
      </c>
      <c r="B50" s="86" t="str">
        <f>'AYRINTILI İSTATİSTİK'!C53</f>
        <v>KALORİFER ATEŞLEYİCİLİĞİ</v>
      </c>
      <c r="C50" s="86">
        <f>'AYRINTILI İSTATİSTİK'!R53</f>
        <v>2</v>
      </c>
      <c r="D50" s="86">
        <f>'AYRINTILI İSTATİSTİK'!S53</f>
        <v>37</v>
      </c>
      <c r="E50" s="86">
        <f>'AYRINTILI İSTATİSTİK'!T53</f>
        <v>39</v>
      </c>
    </row>
    <row r="51" spans="1:5">
      <c r="A51" s="148">
        <v>50</v>
      </c>
      <c r="B51" s="86" t="str">
        <f>'AYRINTILI İSTATİSTİK'!C54</f>
        <v>KUR'AN-I KERİM TECVİDLİ OKUMA</v>
      </c>
      <c r="C51" s="86">
        <f>'AYRINTILI İSTATİSTİK'!R54</f>
        <v>0</v>
      </c>
      <c r="D51" s="86">
        <f>'AYRINTILI İSTATİSTİK'!S54</f>
        <v>12</v>
      </c>
      <c r="E51" s="86">
        <f>'AYRINTILI İSTATİSTİK'!T54</f>
        <v>12</v>
      </c>
    </row>
    <row r="52" spans="1:5">
      <c r="A52" s="148">
        <v>51</v>
      </c>
      <c r="B52" s="86" t="str">
        <f>'AYRINTILI İSTATİSTİK'!C55</f>
        <v>KUR'AN-I KERİM ELİFBA OKUMA</v>
      </c>
      <c r="C52" s="86">
        <f>'AYRINTILI İSTATİSTİK'!R55</f>
        <v>0</v>
      </c>
      <c r="D52" s="86">
        <f>'AYRINTILI İSTATİSTİK'!S55</f>
        <v>15</v>
      </c>
      <c r="E52" s="86">
        <f>'AYRINTILI İSTATİSTİK'!T55</f>
        <v>15</v>
      </c>
    </row>
    <row r="53" spans="1:5">
      <c r="A53" s="148">
        <v>52</v>
      </c>
      <c r="B53" s="86" t="str">
        <f>'AYRINTILI İSTATİSTİK'!C56</f>
        <v>ARAPÇA SEVİYE A1</v>
      </c>
      <c r="C53" s="86">
        <f>'AYRINTILI İSTATİSTİK'!R56</f>
        <v>20</v>
      </c>
      <c r="D53" s="86">
        <f>'AYRINTILI İSTATİSTİK'!S56</f>
        <v>0</v>
      </c>
      <c r="E53" s="86">
        <f>'AYRINTILI İSTATİSTİK'!T56</f>
        <v>20</v>
      </c>
    </row>
    <row r="54" spans="1:5">
      <c r="A54" s="148">
        <v>53</v>
      </c>
      <c r="B54" s="86" t="str">
        <f>'AYRINTILI İSTATİSTİK'!C57</f>
        <v>OKUMA YAZMA II.KADEME</v>
      </c>
      <c r="C54" s="86">
        <f>'AYRINTILI İSTATİSTİK'!R57</f>
        <v>2</v>
      </c>
      <c r="D54" s="86">
        <f>'AYRINTILI İSTATİSTİK'!S57</f>
        <v>1</v>
      </c>
      <c r="E54" s="86">
        <f>'AYRINTILI İSTATİSTİK'!T57</f>
        <v>3</v>
      </c>
    </row>
    <row r="55" spans="1:5">
      <c r="A55" s="148">
        <v>54</v>
      </c>
      <c r="B55" s="86" t="str">
        <f>'AYRINTILI İSTATİSTİK'!C58</f>
        <v>KUR'AN-I KERİM ELİFBA OKUMA</v>
      </c>
      <c r="C55" s="86">
        <f>'AYRINTILI İSTATİSTİK'!R58</f>
        <v>0</v>
      </c>
      <c r="D55" s="86">
        <f>'AYRINTILI İSTATİSTİK'!S58</f>
        <v>13</v>
      </c>
      <c r="E55" s="86">
        <f>'AYRINTILI İSTATİSTİK'!T58</f>
        <v>13</v>
      </c>
    </row>
    <row r="56" spans="1:5">
      <c r="A56" s="148">
        <v>55</v>
      </c>
      <c r="B56" s="86" t="str">
        <f>'AYRINTILI İSTATİSTİK'!C59</f>
        <v>KUR'AN-I KERİM ELİFBA OKUMA</v>
      </c>
      <c r="C56" s="86">
        <f>'AYRINTILI İSTATİSTİK'!R59</f>
        <v>0</v>
      </c>
      <c r="D56" s="86">
        <f>'AYRINTILI İSTATİSTİK'!S59</f>
        <v>13</v>
      </c>
      <c r="E56" s="86">
        <f>'AYRINTILI İSTATİSTİK'!T59</f>
        <v>13</v>
      </c>
    </row>
    <row r="57" spans="1:5">
      <c r="A57" s="148">
        <v>56</v>
      </c>
      <c r="B57" s="86" t="str">
        <f>'AYRINTILI İSTATİSTİK'!C60</f>
        <v>ZEKA OYUNLARI</v>
      </c>
      <c r="C57" s="86">
        <f>'AYRINTILI İSTATİSTİK'!R60</f>
        <v>0</v>
      </c>
      <c r="D57" s="86">
        <f>'AYRINTILI İSTATİSTİK'!S60</f>
        <v>12</v>
      </c>
      <c r="E57" s="86">
        <f>'AYRINTILI İSTATİSTİK'!T60</f>
        <v>12</v>
      </c>
    </row>
    <row r="58" spans="1:5">
      <c r="A58" s="148">
        <v>57</v>
      </c>
      <c r="B58" s="86" t="str">
        <f>'AYRINTILI İSTATİSTİK'!C61</f>
        <v>OKUMA YAZMA II.KADEME</v>
      </c>
      <c r="C58" s="86">
        <f>'AYRINTILI İSTATİSTİK'!R61</f>
        <v>4</v>
      </c>
      <c r="D58" s="86">
        <f>'AYRINTILI İSTATİSTİK'!S61</f>
        <v>0</v>
      </c>
      <c r="E58" s="86">
        <f>'AYRINTILI İSTATİSTİK'!T61</f>
        <v>4</v>
      </c>
    </row>
    <row r="59" spans="1:5">
      <c r="A59" s="148">
        <v>58</v>
      </c>
      <c r="B59" s="86" t="str">
        <f>'AYRINTILI İSTATİSTİK'!C62</f>
        <v>OKUMA YAZMA II.KADEME</v>
      </c>
      <c r="C59" s="86">
        <f>'AYRINTILI İSTATİSTİK'!R62</f>
        <v>3</v>
      </c>
      <c r="D59" s="86">
        <f>'AYRINTILI İSTATİSTİK'!S62</f>
        <v>1</v>
      </c>
      <c r="E59" s="86">
        <f>'AYRINTILI İSTATİSTİK'!T62</f>
        <v>4</v>
      </c>
    </row>
    <row r="60" spans="1:5">
      <c r="A60" s="148">
        <v>59</v>
      </c>
      <c r="B60" s="86" t="str">
        <f>'AYRINTILI İSTATİSTİK'!C63</f>
        <v>HAZIR GEREÇLERLE YAP. NAKIŞLAR</v>
      </c>
      <c r="C60" s="86">
        <f>'AYRINTILI İSTATİSTİK'!R63</f>
        <v>14</v>
      </c>
      <c r="D60" s="86">
        <f>'AYRINTILI İSTATİSTİK'!S63</f>
        <v>0</v>
      </c>
      <c r="E60" s="86">
        <f>'AYRINTILI İSTATİSTİK'!T63</f>
        <v>14</v>
      </c>
    </row>
    <row r="61" spans="1:5">
      <c r="A61" s="148">
        <v>60</v>
      </c>
      <c r="B61" s="86" t="str">
        <f>'AYRINTILI İSTATİSTİK'!C64</f>
        <v>SERVİS</v>
      </c>
      <c r="C61" s="86">
        <f>'AYRINTILI İSTATİSTİK'!R64</f>
        <v>7</v>
      </c>
      <c r="D61" s="86">
        <f>'AYRINTILI İSTATİSTİK'!S64</f>
        <v>21</v>
      </c>
      <c r="E61" s="86">
        <f>'AYRINTILI İSTATİSTİK'!T64</f>
        <v>28</v>
      </c>
    </row>
    <row r="62" spans="1:5">
      <c r="A62" s="148">
        <v>61</v>
      </c>
      <c r="B62" s="86" t="str">
        <f>'AYRINTILI İSTATİSTİK'!C65</f>
        <v>KALORİFER ATEŞLEYİCİLİĞİ</v>
      </c>
      <c r="C62" s="86">
        <f>'AYRINTILI İSTATİSTİK'!R65</f>
        <v>3</v>
      </c>
      <c r="D62" s="86">
        <f>'AYRINTILI İSTATİSTİK'!S65</f>
        <v>31</v>
      </c>
      <c r="E62" s="86">
        <f>'AYRINTILI İSTATİSTİK'!T65</f>
        <v>34</v>
      </c>
    </row>
    <row r="63" spans="1:5">
      <c r="A63" s="148">
        <v>62</v>
      </c>
      <c r="B63" s="86" t="str">
        <f>'AYRINTILI İSTATİSTİK'!C66</f>
        <v>AİLE EĞİTİMİ(12-18 YAŞ)</v>
      </c>
      <c r="C63" s="86">
        <f>'AYRINTILI İSTATİSTİK'!R66</f>
        <v>13</v>
      </c>
      <c r="D63" s="86">
        <f>'AYRINTILI İSTATİSTİK'!S66</f>
        <v>0</v>
      </c>
      <c r="E63" s="86">
        <f>'AYRINTILI İSTATİSTİK'!T66</f>
        <v>13</v>
      </c>
    </row>
    <row r="64" spans="1:5">
      <c r="A64" s="148">
        <v>63</v>
      </c>
      <c r="B64" s="86" t="str">
        <f>'AYRINTILI İSTATİSTİK'!C69</f>
        <v>OKUMA YAZMA I.KADEME</v>
      </c>
      <c r="C64" s="86">
        <f>'AYRINTILI İSTATİSTİK'!R69</f>
        <v>1</v>
      </c>
      <c r="D64" s="86">
        <f>'AYRINTILI İSTATİSTİK'!S69</f>
        <v>0</v>
      </c>
      <c r="E64" s="86">
        <f>'AYRINTILI İSTATİSTİK'!T69</f>
        <v>1</v>
      </c>
    </row>
    <row r="65" spans="1:5">
      <c r="A65" s="148">
        <v>64</v>
      </c>
      <c r="B65" s="86" t="str">
        <f>'AYRINTILI İSTATİSTİK'!C70</f>
        <v>ARAPÇA SEVİYE A2</v>
      </c>
      <c r="C65" s="86">
        <f>'AYRINTILI İSTATİSTİK'!R70</f>
        <v>0</v>
      </c>
      <c r="D65" s="86">
        <f>'AYRINTILI İSTATİSTİK'!S70</f>
        <v>12</v>
      </c>
      <c r="E65" s="86">
        <f>'AYRINTILI İSTATİSTİK'!T70</f>
        <v>12</v>
      </c>
    </row>
    <row r="66" spans="1:5">
      <c r="A66" s="148">
        <v>65</v>
      </c>
      <c r="B66" s="86" t="str">
        <f>'AYRINTILI İSTATİSTİK'!C71</f>
        <v>ARAPÇA SEVİYE A1</v>
      </c>
      <c r="C66" s="86">
        <f>'AYRINTILI İSTATİSTİK'!R71</f>
        <v>0</v>
      </c>
      <c r="D66" s="86">
        <f>'AYRINTILI İSTATİSTİK'!S71</f>
        <v>13</v>
      </c>
      <c r="E66" s="86">
        <f>'AYRINTILI İSTATİSTİK'!T71</f>
        <v>13</v>
      </c>
    </row>
    <row r="67" spans="1:5">
      <c r="A67" s="148">
        <v>66</v>
      </c>
      <c r="B67" s="86" t="str">
        <f>'AYRINTILI İSTATİSTİK'!C72</f>
        <v>HIZLI KLAVYE KULLANIMI  (F )</v>
      </c>
      <c r="C67" s="86">
        <f>'AYRINTILI İSTATİSTİK'!R72</f>
        <v>4</v>
      </c>
      <c r="D67" s="86">
        <f>'AYRINTILI İSTATİSTİK'!S72</f>
        <v>10</v>
      </c>
      <c r="E67" s="86">
        <f>'AYRINTILI İSTATİSTİK'!T72</f>
        <v>14</v>
      </c>
    </row>
    <row r="68" spans="1:5">
      <c r="A68" s="148">
        <v>67</v>
      </c>
      <c r="B68" s="86" t="str">
        <f>'AYRINTILI İSTATİSTİK'!C73</f>
        <v>KURANI KERİM ELİF BA OKUMA</v>
      </c>
      <c r="C68" s="86">
        <f>'AYRINTILI İSTATİSTİK'!R73</f>
        <v>14</v>
      </c>
      <c r="D68" s="86">
        <f>'AYRINTILI İSTATİSTİK'!S73</f>
        <v>0</v>
      </c>
      <c r="E68" s="86">
        <f>'AYRINTILI İSTATİSTİK'!T73</f>
        <v>14</v>
      </c>
    </row>
    <row r="69" spans="1:5">
      <c r="A69" s="148">
        <v>68</v>
      </c>
      <c r="B69" s="86" t="str">
        <f>'AYRINTILI İSTATİSTİK'!C74</f>
        <v>BAĞLAMA EĞİTİMİ</v>
      </c>
      <c r="C69" s="86">
        <f>'AYRINTILI İSTATİSTİK'!R74</f>
        <v>13</v>
      </c>
      <c r="D69" s="86">
        <f>'AYRINTILI İSTATİSTİK'!S74</f>
        <v>13</v>
      </c>
      <c r="E69" s="86">
        <f>'AYRINTILI İSTATİSTİK'!T74</f>
        <v>26</v>
      </c>
    </row>
    <row r="70" spans="1:5">
      <c r="A70" s="148">
        <v>69</v>
      </c>
      <c r="B70" s="86" t="str">
        <f>'AYRINTILI İSTATİSTİK'!C75</f>
        <v>ARAPÇA SEVİYE A1</v>
      </c>
      <c r="C70" s="86">
        <f>'AYRINTILI İSTATİSTİK'!R75</f>
        <v>0</v>
      </c>
      <c r="D70" s="86">
        <f>'AYRINTILI İSTATİSTİK'!S75</f>
        <v>12</v>
      </c>
      <c r="E70" s="86">
        <f>'AYRINTILI İSTATİSTİK'!T75</f>
        <v>12</v>
      </c>
    </row>
    <row r="71" spans="1:5">
      <c r="A71" s="148">
        <v>70</v>
      </c>
      <c r="B71" s="86" t="str">
        <f>'AYRINTILI İSTATİSTİK'!C76</f>
        <v>KURANI KERİM TECVİTLİ OKUMA</v>
      </c>
      <c r="C71" s="86">
        <f>'AYRINTILI İSTATİSTİK'!R76</f>
        <v>0</v>
      </c>
      <c r="D71" s="86">
        <f>'AYRINTILI İSTATİSTİK'!S76</f>
        <v>12</v>
      </c>
      <c r="E71" s="86">
        <f>'AYRINTILI İSTATİSTİK'!T76</f>
        <v>12</v>
      </c>
    </row>
    <row r="72" spans="1:5">
      <c r="A72" s="148">
        <v>71</v>
      </c>
      <c r="B72" s="86" t="str">
        <f>'AYRINTILI İSTATİSTİK'!C77</f>
        <v>BADMİNTON</v>
      </c>
      <c r="C72" s="86">
        <f>'AYRINTILI İSTATİSTİK'!R77</f>
        <v>13</v>
      </c>
      <c r="D72" s="86">
        <f>'AYRINTILI İSTATİSTİK'!S77</f>
        <v>8</v>
      </c>
      <c r="E72" s="86">
        <f>'AYRINTILI İSTATİSTİK'!T77</f>
        <v>21</v>
      </c>
    </row>
    <row r="73" spans="1:5">
      <c r="A73" s="148">
        <v>72</v>
      </c>
      <c r="B73" s="86" t="str">
        <f>'AYRINTILI İSTATİSTİK'!C78</f>
        <v>OKUMA YAZMA I.KADEME</v>
      </c>
      <c r="C73" s="86">
        <f>'AYRINTILI İSTATİSTİK'!R78</f>
        <v>2</v>
      </c>
      <c r="D73" s="86">
        <f>'AYRINTILI İSTATİSTİK'!S78</f>
        <v>0</v>
      </c>
      <c r="E73" s="86">
        <f>'AYRINTILI İSTATİSTİK'!T78</f>
        <v>2</v>
      </c>
    </row>
    <row r="74" spans="1:5">
      <c r="A74" s="148">
        <v>73</v>
      </c>
      <c r="B74" s="86" t="str">
        <f>'AYRINTILI İSTATİSTİK'!C79</f>
        <v>ARAPÇA SEVİYE A2</v>
      </c>
      <c r="C74" s="86">
        <f>'AYRINTILI İSTATİSTİK'!R79</f>
        <v>0</v>
      </c>
      <c r="D74" s="86">
        <f>'AYRINTILI İSTATİSTİK'!S79</f>
        <v>12</v>
      </c>
      <c r="E74" s="86">
        <f>'AYRINTILI İSTATİSTİK'!T79</f>
        <v>12</v>
      </c>
    </row>
    <row r="75" spans="1:5">
      <c r="A75" s="148">
        <v>74</v>
      </c>
      <c r="B75" s="86" t="str">
        <f>'AYRINTILI İSTATİSTİK'!C80</f>
        <v>İŞLETMELRDE HİJYEN</v>
      </c>
      <c r="C75" s="86">
        <f>'AYRINTILI İSTATİSTİK'!R80</f>
        <v>6</v>
      </c>
      <c r="D75" s="86">
        <f>'AYRINTILI İSTATİSTİK'!S80</f>
        <v>9</v>
      </c>
      <c r="E75" s="86">
        <f>'AYRINTILI İSTATİSTİK'!T80</f>
        <v>15</v>
      </c>
    </row>
    <row r="76" spans="1:5">
      <c r="A76" s="148">
        <v>75</v>
      </c>
      <c r="B76" s="86" t="str">
        <f>'AYRINTILI İSTATİSTİK'!C81</f>
        <v>OKUMA YAZMA I.KADEME</v>
      </c>
      <c r="C76" s="86">
        <f>'AYRINTILI İSTATİSTİK'!R81</f>
        <v>5</v>
      </c>
      <c r="D76" s="86">
        <f>'AYRINTILI İSTATİSTİK'!S81</f>
        <v>0</v>
      </c>
      <c r="E76" s="86">
        <f>'AYRINTILI İSTATİSTİK'!T81</f>
        <v>5</v>
      </c>
    </row>
    <row r="77" spans="1:5">
      <c r="A77" s="148">
        <v>76</v>
      </c>
      <c r="B77" s="86" t="str">
        <f>'AYRINTILI İSTATİSTİK'!C82</f>
        <v>OKUMA YAZMA II.KADEME</v>
      </c>
      <c r="C77" s="86">
        <f>'AYRINTILI İSTATİSTİK'!R82</f>
        <v>4</v>
      </c>
      <c r="D77" s="86">
        <f>'AYRINTILI İSTATİSTİK'!S82</f>
        <v>0</v>
      </c>
      <c r="E77" s="86">
        <f>'AYRINTILI İSTATİSTİK'!T82</f>
        <v>4</v>
      </c>
    </row>
    <row r="78" spans="1:5">
      <c r="A78" s="148">
        <v>77</v>
      </c>
      <c r="B78" s="86" t="str">
        <f>'AYRINTILI İSTATİSTİK'!C83</f>
        <v>KURANI KERİM TECVİTLİ OKUMA</v>
      </c>
      <c r="C78" s="86">
        <f>'AYRINTILI İSTATİSTİK'!R83</f>
        <v>11</v>
      </c>
      <c r="D78" s="86">
        <f>'AYRINTILI İSTATİSTİK'!S83</f>
        <v>2</v>
      </c>
      <c r="E78" s="86">
        <f>'AYRINTILI İSTATİSTİK'!T83</f>
        <v>13</v>
      </c>
    </row>
    <row r="79" spans="1:5">
      <c r="A79" s="148">
        <v>78</v>
      </c>
      <c r="B79" s="86" t="str">
        <f>'AYRINTILI İSTATİSTİK'!C84</f>
        <v>SES EĞİTİMİ</v>
      </c>
      <c r="C79" s="86">
        <f>'AYRINTILI İSTATİSTİK'!R84</f>
        <v>0</v>
      </c>
      <c r="D79" s="86">
        <f>'AYRINTILI İSTATİSTİK'!S84</f>
        <v>18</v>
      </c>
      <c r="E79" s="86">
        <f>'AYRINTILI İSTATİSTİK'!T84</f>
        <v>18</v>
      </c>
    </row>
    <row r="80" spans="1:5">
      <c r="A80" s="148">
        <v>79</v>
      </c>
      <c r="B80" s="86" t="str">
        <f>'AYRINTILI İSTATİSTİK'!C85</f>
        <v>BADMİNTON</v>
      </c>
      <c r="C80" s="86">
        <f>'AYRINTILI İSTATİSTİK'!R85</f>
        <v>6</v>
      </c>
      <c r="D80" s="86">
        <f>'AYRINTILI İSTATİSTİK'!S85</f>
        <v>6</v>
      </c>
      <c r="E80" s="86">
        <f>'AYRINTILI İSTATİSTİK'!T85</f>
        <v>12</v>
      </c>
    </row>
    <row r="81" spans="1:5">
      <c r="A81" s="148">
        <v>80</v>
      </c>
      <c r="B81" s="86" t="str">
        <f>'AYRINTILI İSTATİSTİK'!C86</f>
        <v>4-6 YAŞ ÇOCUK EĞT.VE ETK.</v>
      </c>
      <c r="C81" s="86">
        <f>'AYRINTILI İSTATİSTİK'!R86</f>
        <v>29</v>
      </c>
      <c r="D81" s="86">
        <f>'AYRINTILI İSTATİSTİK'!S86</f>
        <v>0</v>
      </c>
      <c r="E81" s="86">
        <f>'AYRINTILI İSTATİSTİK'!T86</f>
        <v>29</v>
      </c>
    </row>
    <row r="82" spans="1:5">
      <c r="A82" s="148">
        <v>81</v>
      </c>
      <c r="B82" s="86" t="str">
        <f>'AYRINTILI İSTATİSTİK'!C87</f>
        <v>OKUMA YAZMA I.KADEME</v>
      </c>
      <c r="C82" s="86">
        <f>'AYRINTILI İSTATİSTİK'!R87</f>
        <v>4</v>
      </c>
      <c r="D82" s="86">
        <f>'AYRINTILI İSTATİSTİK'!S87</f>
        <v>0</v>
      </c>
      <c r="E82" s="86">
        <f>'AYRINTILI İSTATİSTİK'!T87</f>
        <v>4</v>
      </c>
    </row>
    <row r="83" spans="1:5">
      <c r="A83" s="148">
        <v>82</v>
      </c>
      <c r="B83" s="86" t="str">
        <f>'AYRINTILI İSTATİSTİK'!C88</f>
        <v>PUL BONCUK DİKİŞLERİ</v>
      </c>
      <c r="C83" s="86">
        <f>'AYRINTILI İSTATİSTİK'!R88</f>
        <v>14</v>
      </c>
      <c r="D83" s="86">
        <f>'AYRINTILI İSTATİSTİK'!S88</f>
        <v>0</v>
      </c>
      <c r="E83" s="86">
        <f>'AYRINTILI İSTATİSTİK'!T88</f>
        <v>14</v>
      </c>
    </row>
    <row r="84" spans="1:5">
      <c r="A84" s="148">
        <v>83</v>
      </c>
      <c r="B84" s="86" t="str">
        <f>'AYRINTILI İSTATİSTİK'!C89</f>
        <v>ARI YETİŞTİRCİLİĞİ</v>
      </c>
      <c r="C84" s="86">
        <f>'AYRINTILI İSTATİSTİK'!R89</f>
        <v>9</v>
      </c>
      <c r="D84" s="86">
        <f>'AYRINTILI İSTATİSTİK'!S89</f>
        <v>40</v>
      </c>
      <c r="E84" s="86">
        <f>'AYRINTILI İSTATİSTİK'!T89</f>
        <v>49</v>
      </c>
    </row>
    <row r="85" spans="1:5">
      <c r="A85" s="148">
        <v>84</v>
      </c>
      <c r="B85" s="86" t="str">
        <f>'AYRINTILI İSTATİSTİK'!C90</f>
        <v>PİYANO</v>
      </c>
      <c r="C85" s="86">
        <f>'AYRINTILI İSTATİSTİK'!R90</f>
        <v>12</v>
      </c>
      <c r="D85" s="86">
        <f>'AYRINTILI İSTATİSTİK'!S90</f>
        <v>5</v>
      </c>
      <c r="E85" s="86">
        <f>'AYRINTILI İSTATİSTİK'!T90</f>
        <v>17</v>
      </c>
    </row>
    <row r="86" spans="1:5">
      <c r="A86" s="148">
        <v>85</v>
      </c>
      <c r="B86" s="86" t="str">
        <f>'AYRINTILI İSTATİSTİK'!C91</f>
        <v>SATRANÇ</v>
      </c>
      <c r="C86" s="86">
        <f>'AYRINTILI İSTATİSTİK'!R91</f>
        <v>5</v>
      </c>
      <c r="D86" s="86">
        <f>'AYRINTILI İSTATİSTİK'!S91</f>
        <v>9</v>
      </c>
      <c r="E86" s="86">
        <f>'AYRINTILI İSTATİSTİK'!T91</f>
        <v>14</v>
      </c>
    </row>
    <row r="87" spans="1:5">
      <c r="A87" s="148">
        <v>86</v>
      </c>
      <c r="B87" s="86" t="str">
        <f>'AYRINTILI İSTATİSTİK'!C92</f>
        <v>OKUMA YAZMA I.KADEME</v>
      </c>
      <c r="C87" s="86">
        <f>'AYRINTILI İSTATİSTİK'!R92</f>
        <v>2</v>
      </c>
      <c r="D87" s="86">
        <f>'AYRINTILI İSTATİSTİK'!S92</f>
        <v>0</v>
      </c>
      <c r="E87" s="86">
        <f>'AYRINTILI İSTATİSTİK'!T92</f>
        <v>2</v>
      </c>
    </row>
    <row r="88" spans="1:5">
      <c r="A88" s="148">
        <v>87</v>
      </c>
      <c r="B88" s="86" t="str">
        <f>'AYRINTILI İSTATİSTİK'!C93</f>
        <v>DEKORATİF AHŞAP SÜSLEME</v>
      </c>
      <c r="C88" s="86">
        <f>'AYRINTILI İSTATİSTİK'!R93</f>
        <v>14</v>
      </c>
      <c r="D88" s="86">
        <f>'AYRINTILI İSTATİSTİK'!S93</f>
        <v>0</v>
      </c>
      <c r="E88" s="86">
        <f>'AYRINTILI İSTATİSTİK'!T93</f>
        <v>14</v>
      </c>
    </row>
    <row r="89" spans="1:5">
      <c r="A89" s="148">
        <v>88</v>
      </c>
      <c r="B89" s="86" t="str">
        <f>'AYRINTILI İSTATİSTİK'!C94</f>
        <v>EBRU</v>
      </c>
      <c r="C89" s="86">
        <f>'AYRINTILI İSTATİSTİK'!R94</f>
        <v>13</v>
      </c>
      <c r="D89" s="86">
        <f>'AYRINTILI İSTATİSTİK'!S94</f>
        <v>4</v>
      </c>
      <c r="E89" s="86">
        <f>'AYRINTILI İSTATİSTİK'!T94</f>
        <v>17</v>
      </c>
    </row>
    <row r="90" spans="1:5">
      <c r="A90" s="148">
        <v>89</v>
      </c>
      <c r="B90" s="86" t="str">
        <f>'AYRINTILI İSTATİSTİK'!C95</f>
        <v>OKUMA YAZMA I.KADEME</v>
      </c>
      <c r="C90" s="86">
        <f>'AYRINTILI İSTATİSTİK'!R95</f>
        <v>2</v>
      </c>
      <c r="D90" s="86">
        <f>'AYRINTILI İSTATİSTİK'!S95</f>
        <v>0</v>
      </c>
      <c r="E90" s="86">
        <f>'AYRINTILI İSTATİSTİK'!T95</f>
        <v>2</v>
      </c>
    </row>
    <row r="91" spans="1:5">
      <c r="A91" s="148">
        <v>90</v>
      </c>
      <c r="B91" s="86" t="str">
        <f>'AYRINTILI İSTATİSTİK'!C96</f>
        <v>OKUMA YAZMA I.KADEME</v>
      </c>
      <c r="C91" s="86">
        <f>'AYRINTILI İSTATİSTİK'!R96</f>
        <v>2</v>
      </c>
      <c r="D91" s="86">
        <f>'AYRINTILI İSTATİSTİK'!S96</f>
        <v>0</v>
      </c>
      <c r="E91" s="86">
        <f>'AYRINTILI İSTATİSTİK'!T96</f>
        <v>2</v>
      </c>
    </row>
    <row r="92" spans="1:5">
      <c r="A92" s="148">
        <v>91</v>
      </c>
      <c r="B92" s="86" t="str">
        <f>'AYRINTILI İSTATİSTİK'!C97</f>
        <v>KURANI KERİM ELİF BA OKUMA</v>
      </c>
      <c r="C92" s="86">
        <f>'AYRINTILI İSTATİSTİK'!R97</f>
        <v>1</v>
      </c>
      <c r="D92" s="86">
        <f>'AYRINTILI İSTATİSTİK'!S97</f>
        <v>11</v>
      </c>
      <c r="E92" s="86">
        <f>'AYRINTILI İSTATİSTİK'!T97</f>
        <v>12</v>
      </c>
    </row>
    <row r="93" spans="1:5">
      <c r="A93" s="148">
        <v>92</v>
      </c>
      <c r="B93" s="86" t="str">
        <f>'AYRINTILI İSTATİSTİK'!C98</f>
        <v>KURANI KERİM ELİF BA OKUMA</v>
      </c>
      <c r="C93" s="86">
        <f>'AYRINTILI İSTATİSTİK'!R98</f>
        <v>0</v>
      </c>
      <c r="D93" s="86">
        <f>'AYRINTILI İSTATİSTİK'!S98</f>
        <v>12</v>
      </c>
      <c r="E93" s="86">
        <f>'AYRINTILI İSTATİSTİK'!T98</f>
        <v>12</v>
      </c>
    </row>
    <row r="94" spans="1:5">
      <c r="A94" s="148">
        <v>93</v>
      </c>
      <c r="B94" s="86" t="str">
        <f>'AYRINTILI İSTATİSTİK'!C99</f>
        <v>SERVİS GÖREVLİSİ GARSON HİJYEN</v>
      </c>
      <c r="C94" s="86">
        <f>'AYRINTILI İSTATİSTİK'!R99</f>
        <v>1</v>
      </c>
      <c r="D94" s="86">
        <f>'AYRINTILI İSTATİSTİK'!S99</f>
        <v>13</v>
      </c>
      <c r="E94" s="86">
        <f>'AYRINTILI İSTATİSTİK'!T99</f>
        <v>14</v>
      </c>
    </row>
    <row r="95" spans="1:5">
      <c r="A95" s="148">
        <v>94</v>
      </c>
      <c r="B95" s="86" t="str">
        <f>'AYRINTILI İSTATİSTİK'!C100</f>
        <v>ŞİŞ ÖRÜCÜLÜĞÜNDE ŞAL ÖRME</v>
      </c>
      <c r="C95" s="86">
        <f>'AYRINTILI İSTATİSTİK'!R100</f>
        <v>12</v>
      </c>
      <c r="D95" s="86">
        <f>'AYRINTILI İSTATİSTİK'!S100</f>
        <v>0</v>
      </c>
      <c r="E95" s="86">
        <f>'AYRINTILI İSTATİSTİK'!T100</f>
        <v>12</v>
      </c>
    </row>
    <row r="96" spans="1:5">
      <c r="A96" s="148">
        <v>95</v>
      </c>
      <c r="B96" s="86" t="str">
        <f>'AYRINTILI İSTATİSTİK'!C101</f>
        <v>DAVUL DERİSİNDEN AKSESUAR YAPMA</v>
      </c>
      <c r="C96" s="86">
        <f>'AYRINTILI İSTATİSTİK'!R101</f>
        <v>17</v>
      </c>
      <c r="D96" s="86">
        <f>'AYRINTILI İSTATİSTİK'!S101</f>
        <v>0</v>
      </c>
      <c r="E96" s="86">
        <f>'AYRINTILI İSTATİSTİK'!T101</f>
        <v>17</v>
      </c>
    </row>
    <row r="97" spans="1:5">
      <c r="A97" s="148">
        <v>96</v>
      </c>
      <c r="B97" s="86" t="str">
        <f>'AYRINTILI İSTATİSTİK'!C104</f>
        <v>ÇOCUK ÜST GİYSİLERİ DİKİMİ</v>
      </c>
      <c r="C97" s="86">
        <f>'AYRINTILI İSTATİSTİK'!R104</f>
        <v>12</v>
      </c>
      <c r="D97" s="86">
        <f>'AYRINTILI İSTATİSTİK'!S104</f>
        <v>0</v>
      </c>
      <c r="E97" s="86">
        <f>'AYRINTILI İSTATİSTİK'!T104</f>
        <v>12</v>
      </c>
    </row>
    <row r="98" spans="1:5">
      <c r="A98" s="148">
        <v>97</v>
      </c>
      <c r="B98" s="86" t="str">
        <f>'AYRINTILI İSTATİSTİK'!C105</f>
        <v>ORG EĞİTİMİ</v>
      </c>
      <c r="C98" s="86">
        <f>'AYRINTILI İSTATİSTİK'!R105</f>
        <v>4</v>
      </c>
      <c r="D98" s="86">
        <f>'AYRINTILI İSTATİSTİK'!S105</f>
        <v>8</v>
      </c>
      <c r="E98" s="86">
        <f>'AYRINTILI İSTATİSTİK'!T105</f>
        <v>12</v>
      </c>
    </row>
    <row r="99" spans="1:5">
      <c r="A99" s="148">
        <v>98</v>
      </c>
      <c r="B99" s="86" t="str">
        <f>'AYRINTILI İSTATİSTİK'!C106</f>
        <v>DAVUL DERİSİNDEN NAZARLIK YAPMA</v>
      </c>
      <c r="C99" s="86">
        <f>'AYRINTILI İSTATİSTİK'!R106</f>
        <v>4</v>
      </c>
      <c r="D99" s="86">
        <f>'AYRINTILI İSTATİSTİK'!S106</f>
        <v>0</v>
      </c>
      <c r="E99" s="86">
        <f>'AYRINTILI İSTATİSTİK'!T106</f>
        <v>4</v>
      </c>
    </row>
    <row r="100" spans="1:5">
      <c r="A100" s="148">
        <v>99</v>
      </c>
      <c r="B100" s="86" t="str">
        <f>'AYRINTILI İSTATİSTİK'!C107</f>
        <v>DAMA</v>
      </c>
      <c r="C100" s="86">
        <f>'AYRINTILI İSTATİSTİK'!R107</f>
        <v>11</v>
      </c>
      <c r="D100" s="86">
        <f>'AYRINTILI İSTATİSTİK'!S107</f>
        <v>6</v>
      </c>
      <c r="E100" s="86">
        <f>'AYRINTILI İSTATİSTİK'!T107</f>
        <v>17</v>
      </c>
    </row>
    <row r="101" spans="1:5">
      <c r="A101" s="148">
        <v>100</v>
      </c>
      <c r="B101" s="86" t="str">
        <f>'AYRINTILI İSTATİSTİK'!C108</f>
        <v>DAMA</v>
      </c>
      <c r="C101" s="86">
        <f>'AYRINTILI İSTATİSTİK'!R108</f>
        <v>12</v>
      </c>
      <c r="D101" s="86">
        <f>'AYRINTILI İSTATİSTİK'!S108</f>
        <v>4</v>
      </c>
      <c r="E101" s="86">
        <f>'AYRINTILI İSTATİSTİK'!T108</f>
        <v>16</v>
      </c>
    </row>
    <row r="102" spans="1:5">
      <c r="A102" s="148">
        <v>101</v>
      </c>
      <c r="B102" s="86" t="str">
        <f>'AYRINTILI İSTATİSTİK'!C109</f>
        <v>OKUMA YAZMA II.KADEME SEVİYE TESPİT</v>
      </c>
      <c r="C102" s="86">
        <f>'AYRINTILI İSTATİSTİK'!R109</f>
        <v>1</v>
      </c>
      <c r="D102" s="86">
        <f>'AYRINTILI İSTATİSTİK'!S109</f>
        <v>0</v>
      </c>
      <c r="E102" s="86">
        <f>'AYRINTILI İSTATİSTİK'!T109</f>
        <v>1</v>
      </c>
    </row>
    <row r="103" spans="1:5">
      <c r="A103" s="148">
        <v>102</v>
      </c>
      <c r="B103" s="86" t="str">
        <f>'AYRINTILI İSTATİSTİK'!C110</f>
        <v>OKUMA YAZMA I.KADEME SEVİYE TESPİT</v>
      </c>
      <c r="C103" s="86">
        <f>'AYRINTILI İSTATİSTİK'!R110</f>
        <v>2</v>
      </c>
      <c r="D103" s="86">
        <f>'AYRINTILI İSTATİSTİK'!S110</f>
        <v>0</v>
      </c>
      <c r="E103" s="86">
        <f>'AYRINTILI İSTATİSTİK'!T110</f>
        <v>2</v>
      </c>
    </row>
    <row r="104" spans="1:5">
      <c r="A104" s="148">
        <v>103</v>
      </c>
      <c r="B104" s="86" t="str">
        <f>'AYRINTILI İSTATİSTİK'!C111</f>
        <v>BAĞLAMA EĞİTİMİ</v>
      </c>
      <c r="C104" s="86">
        <f>'AYRINTILI İSTATİSTİK'!R111</f>
        <v>5</v>
      </c>
      <c r="D104" s="86">
        <f>'AYRINTILI İSTATİSTİK'!S111</f>
        <v>11</v>
      </c>
      <c r="E104" s="86">
        <f>'AYRINTILI İSTATİSTİK'!T111</f>
        <v>16</v>
      </c>
    </row>
    <row r="105" spans="1:5">
      <c r="A105" s="148">
        <v>104</v>
      </c>
      <c r="B105" s="86" t="str">
        <f>'AYRINTILI İSTATİSTİK'!C112</f>
        <v>OKUMA YAZMA I.KADEME SEVİYE TESPİT</v>
      </c>
      <c r="C105" s="86">
        <f>'AYRINTILI İSTATİSTİK'!R112</f>
        <v>1</v>
      </c>
      <c r="D105" s="86">
        <f>'AYRINTILI İSTATİSTİK'!S112</f>
        <v>0</v>
      </c>
      <c r="E105" s="86">
        <f>'AYRINTILI İSTATİSTİK'!T112</f>
        <v>1</v>
      </c>
    </row>
    <row r="106" spans="1:5">
      <c r="A106" s="148">
        <v>105</v>
      </c>
      <c r="B106" s="86" t="str">
        <f>'AYRINTILI İSTATİSTİK'!C113</f>
        <v>SANDIK KURULU ÜYERİ EĞİTİMİ</v>
      </c>
      <c r="C106" s="86">
        <f>'AYRINTILI İSTATİSTİK'!R113</f>
        <v>23</v>
      </c>
      <c r="D106" s="86">
        <f>'AYRINTILI İSTATİSTİK'!S113</f>
        <v>41</v>
      </c>
      <c r="E106" s="86">
        <f>'AYRINTILI İSTATİSTİK'!T113</f>
        <v>64</v>
      </c>
    </row>
    <row r="107" spans="1:5">
      <c r="A107" s="148">
        <v>106</v>
      </c>
      <c r="B107" s="86" t="str">
        <f>'AYRINTILI İSTATİSTİK'!C114</f>
        <v>İLKYARDIM EĞİTİMİ</v>
      </c>
      <c r="C107" s="86">
        <f>'AYRINTILI İSTATİSTİK'!R114</f>
        <v>8</v>
      </c>
      <c r="D107" s="86">
        <f>'AYRINTILI İSTATİSTİK'!S114</f>
        <v>13</v>
      </c>
      <c r="E107" s="86">
        <f>'AYRINTILI İSTATİSTİK'!T114</f>
        <v>21</v>
      </c>
    </row>
    <row r="108" spans="1:5">
      <c r="A108" s="148">
        <v>107</v>
      </c>
      <c r="B108" s="86" t="str">
        <f>'AYRINTILI İSTATİSTİK'!C115</f>
        <v>TÜRKİYE BAĞIMLILIKLA MÜCADELE</v>
      </c>
      <c r="C108" s="86">
        <f>'AYRINTILI İSTATİSTİK'!R115</f>
        <v>45</v>
      </c>
      <c r="D108" s="86">
        <f>'AYRINTILI İSTATİSTİK'!S115</f>
        <v>0</v>
      </c>
      <c r="E108" s="86">
        <f>'AYRINTILI İSTATİSTİK'!T115</f>
        <v>45</v>
      </c>
    </row>
    <row r="109" spans="1:5">
      <c r="A109" s="148">
        <v>108</v>
      </c>
      <c r="B109" s="86" t="str">
        <f>'AYRINTILI İSTATİSTİK'!C116</f>
        <v>AFET BİLİNCİ EĞİTİMİ</v>
      </c>
      <c r="C109" s="86">
        <f>'AYRINTILI İSTATİSTİK'!R116</f>
        <v>45</v>
      </c>
      <c r="D109" s="86">
        <f>'AYRINTILI İSTATİSTİK'!S116</f>
        <v>0</v>
      </c>
      <c r="E109" s="86">
        <f>'AYRINTILI İSTATİSTİK'!T116</f>
        <v>45</v>
      </c>
    </row>
    <row r="110" spans="1:5">
      <c r="A110" s="148">
        <v>109</v>
      </c>
      <c r="B110" s="86" t="str">
        <f>'AYRINTILI İSTATİSTİK'!C117</f>
        <v>DEKORATİF DERİ YASTIK DİKİMİ</v>
      </c>
      <c r="C110" s="86">
        <f>'AYRINTILI İSTATİSTİK'!R117</f>
        <v>13</v>
      </c>
      <c r="D110" s="86">
        <f>'AYRINTILI İSTATİSTİK'!S117</f>
        <v>0</v>
      </c>
      <c r="E110" s="86">
        <f>'AYRINTILI İSTATİSTİK'!T117</f>
        <v>13</v>
      </c>
    </row>
    <row r="111" spans="1:5">
      <c r="A111" s="148">
        <v>110</v>
      </c>
      <c r="B111" s="86" t="str">
        <f>'AYRINTILI İSTATİSTİK'!C118</f>
        <v>KURANI KERİM ELİF BA OKUMA</v>
      </c>
      <c r="C111" s="86">
        <f>'AYRINTILI İSTATİSTİK'!R118</f>
        <v>7</v>
      </c>
      <c r="D111" s="86">
        <f>'AYRINTILI İSTATİSTİK'!S118</f>
        <v>10</v>
      </c>
      <c r="E111" s="86">
        <f>'AYRINTILI İSTATİSTİK'!T118</f>
        <v>17</v>
      </c>
    </row>
    <row r="112" spans="1:5">
      <c r="A112" s="148">
        <v>111</v>
      </c>
      <c r="B112" s="86" t="str">
        <f>'AYRINTILI İSTATİSTİK'!C119</f>
        <v>KALORİFER ATEŞLEYİCİLİĞİ</v>
      </c>
      <c r="C112" s="86">
        <f>'AYRINTILI İSTATİSTİK'!R119</f>
        <v>1</v>
      </c>
      <c r="D112" s="86">
        <f>'AYRINTILI İSTATİSTİK'!S119</f>
        <v>16</v>
      </c>
      <c r="E112" s="86">
        <f>'AYRINTILI İSTATİSTİK'!T119</f>
        <v>17</v>
      </c>
    </row>
    <row r="113" spans="1:5">
      <c r="A113" s="148">
        <v>112</v>
      </c>
      <c r="B113" s="86" t="str">
        <f>'AYRINTILI İSTATİSTİK'!C120</f>
        <v>KURANI KERİM ELİF BA OKUMA</v>
      </c>
      <c r="C113" s="86">
        <f>'AYRINTILI İSTATİSTİK'!R120</f>
        <v>17</v>
      </c>
      <c r="D113" s="86">
        <f>'AYRINTILI İSTATİSTİK'!S120</f>
        <v>0</v>
      </c>
      <c r="E113" s="86">
        <f>'AYRINTILI İSTATİSTİK'!T120</f>
        <v>17</v>
      </c>
    </row>
    <row r="114" spans="1:5">
      <c r="A114" s="148">
        <v>113</v>
      </c>
      <c r="B114" s="86" t="str">
        <f>'AYRINTILI İSTATİSTİK'!C121</f>
        <v>OKULLAR HAYAT OLSUN - VOLEYBOL</v>
      </c>
      <c r="C114" s="86">
        <f>'AYRINTILI İSTATİSTİK'!R121</f>
        <v>6</v>
      </c>
      <c r="D114" s="86">
        <f>'AYRINTILI İSTATİSTİK'!S121</f>
        <v>9</v>
      </c>
      <c r="E114" s="86">
        <f>'AYRINTILI İSTATİSTİK'!T121</f>
        <v>15</v>
      </c>
    </row>
    <row r="115" spans="1:5">
      <c r="A115" s="148">
        <v>114</v>
      </c>
      <c r="B115" s="86" t="str">
        <f>'AYRINTILI İSTATİSTİK'!C122</f>
        <v>OKUMA YAZMA II.KADEME SEVİYE TESPİT</v>
      </c>
      <c r="C115" s="86">
        <f>'AYRINTILI İSTATİSTİK'!R122</f>
        <v>1</v>
      </c>
      <c r="D115" s="86">
        <f>'AYRINTILI İSTATİSTİK'!S122</f>
        <v>0</v>
      </c>
      <c r="E115" s="86">
        <f>'AYRINTILI İSTATİSTİK'!T122</f>
        <v>1</v>
      </c>
    </row>
    <row r="116" spans="1:5">
      <c r="A116" s="148">
        <v>115</v>
      </c>
      <c r="B116" s="86" t="str">
        <f>'AYRINTILI İSTATİSTİK'!C123</f>
        <v>BİLGİSAYAR KULLANIMI</v>
      </c>
      <c r="C116" s="86">
        <f>'AYRINTILI İSTATİSTİK'!R123</f>
        <v>11</v>
      </c>
      <c r="D116" s="86">
        <f>'AYRINTILI İSTATİSTİK'!S123</f>
        <v>6</v>
      </c>
      <c r="E116" s="86">
        <f>'AYRINTILI İSTATİSTİK'!T123</f>
        <v>17</v>
      </c>
    </row>
    <row r="117" spans="1:5">
      <c r="A117" s="148">
        <v>116</v>
      </c>
      <c r="B117" s="86" t="str">
        <f>'AYRINTILI İSTATİSTİK'!C124</f>
        <v>BİLİŞİM TEKNOLOJİLERİ DONANIM</v>
      </c>
      <c r="C117" s="86">
        <f>'AYRINTILI İSTATİSTİK'!R124</f>
        <v>1</v>
      </c>
      <c r="D117" s="86">
        <f>'AYRINTILI İSTATİSTİK'!S124</f>
        <v>13</v>
      </c>
      <c r="E117" s="86">
        <f>'AYRINTILI İSTATİSTİK'!T124</f>
        <v>14</v>
      </c>
    </row>
    <row r="118" spans="1:5">
      <c r="A118" s="148">
        <v>117</v>
      </c>
      <c r="B118" s="86" t="str">
        <f>'AYRINTILI İSTATİSTİK'!C125</f>
        <v>NEVRESİM TAKIMLARI DİKİMİ</v>
      </c>
      <c r="C118" s="86">
        <f>'AYRINTILI İSTATİSTİK'!R125</f>
        <v>12</v>
      </c>
      <c r="D118" s="86">
        <f>'AYRINTILI İSTATİSTİK'!S125</f>
        <v>0</v>
      </c>
      <c r="E118" s="86">
        <f>'AYRINTILI İSTATİSTİK'!T125</f>
        <v>12</v>
      </c>
    </row>
    <row r="119" spans="1:5">
      <c r="A119" s="148">
        <v>118</v>
      </c>
      <c r="B119" s="86" t="str">
        <f>'AYRINTILI İSTATİSTİK'!C126</f>
        <v>BADMİNTON</v>
      </c>
      <c r="C119" s="86">
        <f>'AYRINTILI İSTATİSTİK'!R126</f>
        <v>19</v>
      </c>
      <c r="D119" s="86">
        <f>'AYRINTILI İSTATİSTİK'!S126</f>
        <v>22</v>
      </c>
      <c r="E119" s="86">
        <f>'AYRINTILI İSTATİSTİK'!T126</f>
        <v>41</v>
      </c>
    </row>
    <row r="120" spans="1:5">
      <c r="A120" s="148">
        <v>119</v>
      </c>
      <c r="B120" s="86" t="str">
        <f>'AYRINTILI İSTATİSTİK'!C127</f>
        <v>BİLGİSAYAR KULLANIMI</v>
      </c>
      <c r="C120" s="86">
        <f>'AYRINTILI İSTATİSTİK'!R127</f>
        <v>9</v>
      </c>
      <c r="D120" s="86">
        <f>'AYRINTILI İSTATİSTİK'!S127</f>
        <v>7</v>
      </c>
      <c r="E120" s="86">
        <f>'AYRINTILI İSTATİSTİK'!T127</f>
        <v>16</v>
      </c>
    </row>
    <row r="121" spans="1:5">
      <c r="A121" s="148">
        <v>120</v>
      </c>
      <c r="B121" s="86">
        <f>'AYRINTILI İSTATİSTİK'!C128</f>
        <v>0</v>
      </c>
      <c r="C121" s="86">
        <f>'AYRINTILI İSTATİSTİK'!R128</f>
        <v>0</v>
      </c>
      <c r="D121" s="86">
        <f>'AYRINTILI İSTATİSTİK'!S128</f>
        <v>0</v>
      </c>
      <c r="E121" s="86">
        <f>'AYRINTILI İSTATİSTİK'!T128</f>
        <v>0</v>
      </c>
    </row>
    <row r="122" spans="1:5">
      <c r="A122" s="148">
        <v>121</v>
      </c>
      <c r="B122" s="86">
        <f>'AYRINTILI İSTATİSTİK'!C129</f>
        <v>0</v>
      </c>
      <c r="C122" s="86">
        <f>'AYRINTILI İSTATİSTİK'!R129</f>
        <v>0</v>
      </c>
      <c r="D122" s="86">
        <f>'AYRINTILI İSTATİSTİK'!S129</f>
        <v>0</v>
      </c>
      <c r="E122" s="86">
        <f>'AYRINTILI İSTATİSTİK'!T129</f>
        <v>0</v>
      </c>
    </row>
    <row r="123" spans="1:5">
      <c r="A123" s="148">
        <v>122</v>
      </c>
      <c r="B123" s="86">
        <f>'AYRINTILI İSTATİSTİK'!C130</f>
        <v>0</v>
      </c>
      <c r="C123" s="86">
        <f>'AYRINTILI İSTATİSTİK'!R130</f>
        <v>0</v>
      </c>
      <c r="D123" s="86">
        <f>'AYRINTILI İSTATİSTİK'!S130</f>
        <v>0</v>
      </c>
      <c r="E123" s="86">
        <f>'AYRINTILI İSTATİSTİK'!T130</f>
        <v>0</v>
      </c>
    </row>
    <row r="124" spans="1:5">
      <c r="A124" s="148">
        <v>123</v>
      </c>
      <c r="B124" s="86">
        <f>'AYRINTILI İSTATİSTİK'!C131</f>
        <v>0</v>
      </c>
      <c r="C124" s="86">
        <f>'AYRINTILI İSTATİSTİK'!R131</f>
        <v>0</v>
      </c>
      <c r="D124" s="86">
        <f>'AYRINTILI İSTATİSTİK'!S131</f>
        <v>0</v>
      </c>
      <c r="E124" s="86">
        <f>'AYRINTILI İSTATİSTİK'!T131</f>
        <v>0</v>
      </c>
    </row>
    <row r="125" spans="1:5">
      <c r="A125" s="148">
        <v>124</v>
      </c>
      <c r="B125" s="86">
        <f>'AYRINTILI İSTATİSTİK'!C132</f>
        <v>0</v>
      </c>
      <c r="C125" s="86">
        <f>'AYRINTILI İSTATİSTİK'!R132</f>
        <v>0</v>
      </c>
      <c r="D125" s="86">
        <f>'AYRINTILI İSTATİSTİK'!S132</f>
        <v>0</v>
      </c>
      <c r="E125" s="86">
        <f>'AYRINTILI İSTATİSTİK'!T132</f>
        <v>0</v>
      </c>
    </row>
    <row r="126" spans="1:5">
      <c r="A126" s="148">
        <v>125</v>
      </c>
      <c r="B126" s="86">
        <f>'AYRINTILI İSTATİSTİK'!C133</f>
        <v>0</v>
      </c>
      <c r="C126" s="86">
        <f>'AYRINTILI İSTATİSTİK'!R133</f>
        <v>0</v>
      </c>
      <c r="D126" s="86">
        <f>'AYRINTILI İSTATİSTİK'!S133</f>
        <v>0</v>
      </c>
      <c r="E126" s="86">
        <f>'AYRINTILI İSTATİSTİK'!T133</f>
        <v>0</v>
      </c>
    </row>
    <row r="127" spans="1:5">
      <c r="A127" s="148">
        <v>126</v>
      </c>
      <c r="B127" s="86">
        <f>'AYRINTILI İSTATİSTİK'!C134</f>
        <v>0</v>
      </c>
      <c r="C127" s="86">
        <f>'AYRINTILI İSTATİSTİK'!R134</f>
        <v>0</v>
      </c>
      <c r="D127" s="86">
        <f>'AYRINTILI İSTATİSTİK'!S134</f>
        <v>0</v>
      </c>
      <c r="E127" s="86">
        <f>'AYRINTILI İSTATİSTİK'!T134</f>
        <v>0</v>
      </c>
    </row>
    <row r="128" spans="1:5">
      <c r="A128" s="148">
        <v>127</v>
      </c>
      <c r="B128" s="86">
        <f>'AYRINTILI İSTATİSTİK'!C135</f>
        <v>0</v>
      </c>
      <c r="C128" s="86">
        <f>'AYRINTILI İSTATİSTİK'!R135</f>
        <v>0</v>
      </c>
      <c r="D128" s="86">
        <f>'AYRINTILI İSTATİSTİK'!S135</f>
        <v>0</v>
      </c>
      <c r="E128" s="86">
        <f>'AYRINTILI İSTATİSTİK'!T135</f>
        <v>0</v>
      </c>
    </row>
    <row r="129" spans="1:5">
      <c r="A129" s="148">
        <v>128</v>
      </c>
      <c r="B129" s="86">
        <f>'AYRINTILI İSTATİSTİK'!C136</f>
        <v>0</v>
      </c>
      <c r="C129" s="86">
        <f>'AYRINTILI İSTATİSTİK'!R136</f>
        <v>0</v>
      </c>
      <c r="D129" s="86">
        <f>'AYRINTILI İSTATİSTİK'!S136</f>
        <v>0</v>
      </c>
      <c r="E129" s="86">
        <f>'AYRINTILI İSTATİSTİK'!T136</f>
        <v>0</v>
      </c>
    </row>
    <row r="130" spans="1:5">
      <c r="A130" s="148">
        <v>129</v>
      </c>
      <c r="B130" s="86">
        <f>'AYRINTILI İSTATİSTİK'!C138</f>
        <v>0</v>
      </c>
      <c r="C130" s="86"/>
      <c r="D130" s="86">
        <f>'AYRINTILI İSTATİSTİK'!S137</f>
        <v>0</v>
      </c>
      <c r="E130" s="86">
        <f>'AYRINTILI İSTATİSTİK'!T137</f>
        <v>0</v>
      </c>
    </row>
    <row r="131" spans="1:5">
      <c r="A131" s="148">
        <v>130</v>
      </c>
      <c r="B131" s="86">
        <f>'AYRINTILI İSTATİSTİK'!C139</f>
        <v>0</v>
      </c>
      <c r="C131" s="86"/>
      <c r="D131" s="86"/>
      <c r="E131" s="86"/>
    </row>
    <row r="132" spans="1:5">
      <c r="A132" s="148">
        <v>131</v>
      </c>
      <c r="B132" s="86">
        <f>'AYRINTILI İSTATİSTİK'!C140</f>
        <v>0</v>
      </c>
      <c r="C132" s="86">
        <f>'AYRINTILI İSTATİSTİK'!R139</f>
        <v>0</v>
      </c>
      <c r="D132" s="86">
        <f>'AYRINTILI İSTATİSTİK'!S139</f>
        <v>0</v>
      </c>
      <c r="E132" s="86">
        <f>'AYRINTILI İSTATİSTİK'!T139</f>
        <v>0</v>
      </c>
    </row>
    <row r="133" spans="1:5">
      <c r="A133" s="148">
        <v>132</v>
      </c>
      <c r="B133" s="86">
        <f>'AYRINTILI İSTATİSTİK'!C141</f>
        <v>0</v>
      </c>
      <c r="C133" s="86">
        <f>'AYRINTILI İSTATİSTİK'!R140</f>
        <v>0</v>
      </c>
      <c r="D133" s="86">
        <f>'AYRINTILI İSTATİSTİK'!S140</f>
        <v>0</v>
      </c>
      <c r="E133" s="86"/>
    </row>
  </sheetData>
  <sheetProtection password="D64F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AYRINTILI İSTATİSTİK</vt:lpstr>
      <vt:lpstr>ÖZET İSTATİSTİK</vt:lpstr>
      <vt:lpstr>LİSTE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2015-09-08T13:00:10Z</dcterms:modified>
</cp:coreProperties>
</file>